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EF\Bilancio\Bilancio 2022\04 Preventivo al 31_10_22\RENDICONTO FINANZIARIO PREV DELIB\"/>
    </mc:Choice>
  </mc:AlternateContent>
  <xr:revisionPtr revIDLastSave="0" documentId="13_ncr:1_{56FE369E-3AE0-4B24-B028-E400F1F52462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FI inviato" sheetId="1" r:id="rId1"/>
  </sheets>
  <definedNames>
    <definedName name="_xlnm.Print_Area" localSheetId="0">'FI inviato'!$B$1:$D$113</definedName>
    <definedName name="_xlnm.Print_Titles" localSheetId="0">'FI inviato'!$1:$2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D50" i="1" l="1"/>
  <c r="D104" i="1" l="1"/>
  <c r="D108" i="1" s="1"/>
  <c r="D24" i="1" l="1"/>
  <c r="D21" i="1"/>
  <c r="D17" i="1"/>
  <c r="D91" i="1" l="1"/>
  <c r="D85" i="1"/>
  <c r="D69" i="1"/>
  <c r="D63" i="1"/>
  <c r="D77" i="1"/>
  <c r="D88" i="1" l="1"/>
  <c r="D93" i="1" s="1"/>
  <c r="D53" i="1" l="1"/>
  <c r="D35" i="1"/>
  <c r="D12" i="1"/>
  <c r="D9" i="1"/>
  <c r="D25" i="1" l="1"/>
  <c r="D55" i="1" l="1"/>
  <c r="D110" i="1" s="1"/>
  <c r="D113" i="1" s="1"/>
</calcChain>
</file>

<file path=xl/sharedStrings.xml><?xml version="1.0" encoding="utf-8"?>
<sst xmlns="http://schemas.openxmlformats.org/spreadsheetml/2006/main" count="284" uniqueCount="197">
  <si>
    <t>SCHEMA DI RENDICONTO FINANZIARIO</t>
  </si>
  <si>
    <t>Valori in euro</t>
  </si>
  <si>
    <t>RFA000</t>
  </si>
  <si>
    <t>OPERAZIONI DI GESTIONE REDDITUALE</t>
  </si>
  <si>
    <t>RFA001</t>
  </si>
  <si>
    <t>(+)</t>
  </si>
  <si>
    <t>risultato di esercizio</t>
  </si>
  <si>
    <t>- Voci che non hanno effetto sulla liquidità: costi e ricavi non monetari</t>
  </si>
  <si>
    <t>RFA003</t>
  </si>
  <si>
    <t>ammortamenti fabbricati</t>
  </si>
  <si>
    <t>RFA004</t>
  </si>
  <si>
    <t>ammortamenti altre immobilizzazioni materiali</t>
  </si>
  <si>
    <t>RFA005</t>
  </si>
  <si>
    <t>ammortamenti immobilizzazioni immateriali</t>
  </si>
  <si>
    <t>Ammortamenti</t>
  </si>
  <si>
    <t>RFA007</t>
  </si>
  <si>
    <t>(-)</t>
  </si>
  <si>
    <t>Utilizzo finanziamenti per investimenti</t>
  </si>
  <si>
    <t>RFA008</t>
  </si>
  <si>
    <t>Utilizzo fondi riserva: investimenti, incentivi al personale, successioni e donaz., plusvalenze da reinvestire</t>
  </si>
  <si>
    <t>utilizzo contributi in c/capitale e fondi riserva</t>
  </si>
  <si>
    <t>RFA010</t>
  </si>
  <si>
    <t>accantonamenti SUMAI</t>
  </si>
  <si>
    <t>RFA011</t>
  </si>
  <si>
    <t>pagamenti SUMAI</t>
  </si>
  <si>
    <t>RFA012</t>
  </si>
  <si>
    <t>accantonamenti TFR</t>
  </si>
  <si>
    <t>RFA013</t>
  </si>
  <si>
    <t>pagamenti TFR</t>
  </si>
  <si>
    <t>- Premio operosità medici SUMAI + TFR</t>
  </si>
  <si>
    <t>RFA015</t>
  </si>
  <si>
    <t>(+/-)</t>
  </si>
  <si>
    <t>Rivalutazioni/svalutazioni di attività finanziarie</t>
  </si>
  <si>
    <t>RFA016</t>
  </si>
  <si>
    <t>accantonamenti a fondi svalutazioni</t>
  </si>
  <si>
    <t>RFA017</t>
  </si>
  <si>
    <t>utilizzo fondi svalutazioni*</t>
  </si>
  <si>
    <t>- Fondi svalutazione di attività</t>
  </si>
  <si>
    <t>RFA019</t>
  </si>
  <si>
    <t>accantonamenti a fondi per rischi e oneri</t>
  </si>
  <si>
    <t>RFA020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</si>
  <si>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</si>
  <si>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</si>
  <si>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</si>
  <si>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</si>
  <si>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Stato</t>
  </si>
  <si>
    <t>RFA023</t>
  </si>
  <si>
    <t>aumento/diminuzione debiti verso regione e provincia autonoma, esclusa la variazione relativa a debiti per acquisto di beni strumentali</t>
  </si>
  <si>
    <t>RFA024</t>
  </si>
  <si>
    <t>aumento/diminuzione debiti verso comune</t>
  </si>
  <si>
    <t>RFA025</t>
  </si>
  <si>
    <t>aumento/diminuzione debiti verso aziende sanitarie pubbliche</t>
  </si>
  <si>
    <t>RFA026</t>
  </si>
  <si>
    <t>aumento/diminuzione debiti verso arpa</t>
  </si>
  <si>
    <t>RFA027</t>
  </si>
  <si>
    <t>aumento/diminuzione debiti verso fornitori</t>
  </si>
  <si>
    <t>RFA028</t>
  </si>
  <si>
    <t>aumento/diminuzione debiti tributari</t>
  </si>
  <si>
    <t>RFA029</t>
  </si>
  <si>
    <t>aumento/diminuzione debiti verso istituti di previdenza</t>
  </si>
  <si>
    <t>RFA030</t>
  </si>
  <si>
    <t>aumento/diminuzione altri debiti</t>
  </si>
  <si>
    <t>aumento/diminuzione debiti (escl forn di immob e C/C bancari e istituto tesoriere)</t>
  </si>
  <si>
    <t>RFA032</t>
  </si>
  <si>
    <t>aumento/diminuzione ratei e risconti passivi</t>
  </si>
  <si>
    <t>RFA033</t>
  </si>
  <si>
    <t>diminuzione/aumento crediti parte corrente v/stato quote indistinte</t>
  </si>
  <si>
    <t>RFA034</t>
  </si>
  <si>
    <t>diminuzione/aumento crediti parte corrente v/stato quote vincolate</t>
  </si>
  <si>
    <t>RFA035</t>
  </si>
  <si>
    <t>diminuzione/aumento crediti parte corrente v/Regione per gettito addizionali Irpef e Irap</t>
  </si>
  <si>
    <t>RFA036</t>
  </si>
  <si>
    <t>diminuzione/aumento crediti parte corrente v/Regione per partecipazioni regioni a statuto speciale</t>
  </si>
  <si>
    <t>RFA037</t>
  </si>
  <si>
    <t>diminuzione/aumento crediti parte corrente v/Regione - vincolate per partecipazioni regioni a statuto speciale</t>
  </si>
  <si>
    <t>RFA038</t>
  </si>
  <si>
    <t>diminuzione/aumento crediti parte corrente v/Regione -gettito fiscalità regionale</t>
  </si>
  <si>
    <t>RFA039</t>
  </si>
  <si>
    <t>diminuzione/aumento crediti parte corrente v/Regione - altri contributi extrafondo</t>
  </si>
  <si>
    <t>RFA040</t>
  </si>
  <si>
    <t xml:space="preserve">diminuzione/aumento crediti parte corrente v/Regione </t>
  </si>
  <si>
    <t>RFA041</t>
  </si>
  <si>
    <t>diminuzione/aumento crediti parte corrente v/Comune</t>
  </si>
  <si>
    <t>RFA042</t>
  </si>
  <si>
    <t>diminuzione/aumento crediti parte corrente v/Asl-Ao</t>
  </si>
  <si>
    <t>RFA043</t>
  </si>
  <si>
    <t>diminuzione/aumento crediti parte corrente v/ARPA</t>
  </si>
  <si>
    <t>RFA044</t>
  </si>
  <si>
    <t>diminuzione/aumento crediti parte corrente v/Erario</t>
  </si>
  <si>
    <t>RFA045</t>
  </si>
  <si>
    <t>diminuzione/aumento crediti parte corrente v/Altri</t>
  </si>
  <si>
    <t>diminuzione/aumento di crediti</t>
  </si>
  <si>
    <t>RFA047</t>
  </si>
  <si>
    <t>diminuzione/aumento del magazzino</t>
  </si>
  <si>
    <t>RFA048</t>
  </si>
  <si>
    <t>diminuzione/aumento di acconti a fornitori per magazzino</t>
  </si>
  <si>
    <t>diminuzione/aumento rimanenze</t>
  </si>
  <si>
    <t>RFA050</t>
  </si>
  <si>
    <t>diminuzione/aumento ratei e risconti attivi</t>
  </si>
  <si>
    <t>A - Totale operazioni di gestione reddituale</t>
  </si>
  <si>
    <t>ATTIVITÀ DI INVESTIMENTO</t>
  </si>
  <si>
    <t>RFB001</t>
  </si>
  <si>
    <t>Acquisto costi di impianto e di ampliamento</t>
  </si>
  <si>
    <t>RFB002</t>
  </si>
  <si>
    <t>Acquisto costi di ricerca e sviluppo</t>
  </si>
  <si>
    <t>RFB003</t>
  </si>
  <si>
    <t>Acquisto Diritti di brevetto e diritti di utilizzazione delle opere d'ingegno</t>
  </si>
  <si>
    <t>RFB004</t>
  </si>
  <si>
    <t xml:space="preserve">Acquisto immobilizzazioni immateriali in corso </t>
  </si>
  <si>
    <t>RFB005</t>
  </si>
  <si>
    <t>Acquisto altre immobilizzazioni immateriali</t>
  </si>
  <si>
    <t>Acquisto Immobilizzazioni Immateriali</t>
  </si>
  <si>
    <t>RFB007</t>
  </si>
  <si>
    <t>Valore netto contabile costi di impianto e di ampliamento dismessi</t>
  </si>
  <si>
    <t>RFB008</t>
  </si>
  <si>
    <t>Valore netto contabile costi di ricerca e sviluppo dismessi</t>
  </si>
  <si>
    <t>RFB009</t>
  </si>
  <si>
    <t>Valore netto contabile Diritti di brevetto e diritti di utilizzazione delle opere d'ingegno dismessi</t>
  </si>
  <si>
    <t>RFB010</t>
  </si>
  <si>
    <t>Valore netto contabile immobilizzazioni immateriali in corso dismesse</t>
  </si>
  <si>
    <t>RFB011</t>
  </si>
  <si>
    <t>Valore netto contabile altre immobilizzazioni immateriali dismesse</t>
  </si>
  <si>
    <t>Valore netto contabile Immobilizzazioni Immateriali dismesse</t>
  </si>
  <si>
    <t>RFB013</t>
  </si>
  <si>
    <t xml:space="preserve">Acquisto terreni </t>
  </si>
  <si>
    <t>RFB014</t>
  </si>
  <si>
    <t xml:space="preserve">Acquisto fabbricati </t>
  </si>
  <si>
    <t>RFB015</t>
  </si>
  <si>
    <t xml:space="preserve">Acquisto impianti e macchinari </t>
  </si>
  <si>
    <t>RFB016</t>
  </si>
  <si>
    <t xml:space="preserve">Acquisto attrezzature sanitarie e scientifiche </t>
  </si>
  <si>
    <t>RFB017</t>
  </si>
  <si>
    <t xml:space="preserve">Acquisto mobili e arredi </t>
  </si>
  <si>
    <t>RFB018</t>
  </si>
  <si>
    <t xml:space="preserve">Acquisto automezzi </t>
  </si>
  <si>
    <t>RFB019</t>
  </si>
  <si>
    <t xml:space="preserve">Acquisto altri beni materiali </t>
  </si>
  <si>
    <t>Acquisto Immobilizzazioni Materiali</t>
  </si>
  <si>
    <t>RFB021</t>
  </si>
  <si>
    <t>Valore netto  contabile terreni dismessi</t>
  </si>
  <si>
    <t>RFB022</t>
  </si>
  <si>
    <t>Valore netto  contabile fabbricati dismessi</t>
  </si>
  <si>
    <t>RFB023</t>
  </si>
  <si>
    <t>Valore netto  contabile impianti e macchinari dismessi</t>
  </si>
  <si>
    <t>RFB024</t>
  </si>
  <si>
    <t>Valore netto  contabile attrezzature sanitarie e scientifiche dismesse</t>
  </si>
  <si>
    <t>RFB025</t>
  </si>
  <si>
    <t>Valore netto  contabile mobili e arredi dismessi</t>
  </si>
  <si>
    <t>RFB026</t>
  </si>
  <si>
    <t>Valore netto  contabile automezzi dismessi</t>
  </si>
  <si>
    <t>RFB027</t>
  </si>
  <si>
    <t>Valore netto  contabile altri beni materiali dismessi</t>
  </si>
  <si>
    <t>Valore netto contabile Immobilizzazioni Materiali dismesse</t>
  </si>
  <si>
    <t>RFB029</t>
  </si>
  <si>
    <t>Acquisto crediti finanziari</t>
  </si>
  <si>
    <t>RFB030</t>
  </si>
  <si>
    <t>Acquisto titoli</t>
  </si>
  <si>
    <t>Acquisto Immobilizzazioni Finanziarie</t>
  </si>
  <si>
    <t>RFB032</t>
  </si>
  <si>
    <t>Valore netto  contabile crediti finanziari dismessi</t>
  </si>
  <si>
    <t>RFB033</t>
  </si>
  <si>
    <t>Valore netto  contabile titoli dismessi</t>
  </si>
  <si>
    <t>Valore netto  contabile Immobilizzazioni Finanziarie dismesse</t>
  </si>
  <si>
    <t>RFB035</t>
  </si>
  <si>
    <t>Aumento/Diminuzione debiti v/fornitori di immobilizzazioni</t>
  </si>
  <si>
    <t>B - Totale attività di investimento</t>
  </si>
  <si>
    <t>ATTIVITÀ DI FINANZIAMENTO</t>
  </si>
  <si>
    <t>RFC001</t>
  </si>
  <si>
    <t>diminuzione/aumento crediti vs Stato (finanziamenti per investimenti)</t>
  </si>
  <si>
    <t>RFC002</t>
  </si>
  <si>
    <t>diminuzione/aumento crediti vs Regione  (finanziamenti per investimenti)</t>
  </si>
  <si>
    <t>RFC003</t>
  </si>
  <si>
    <t>diminuzione/aumento crediti vs Regione  (aumento fondo di dotazione)</t>
  </si>
  <si>
    <t>RFC004</t>
  </si>
  <si>
    <t>diminuzione/aumento crediti vs Regione  (ripiano perdite)</t>
  </si>
  <si>
    <t>RFC005</t>
  </si>
  <si>
    <t>diminuzione/aumento crediti vs Regione  (copertura debiti al 31.12.2005)</t>
  </si>
  <si>
    <t>RFC006</t>
  </si>
  <si>
    <t>aumento fondo di dotazione</t>
  </si>
  <si>
    <t>RFC007</t>
  </si>
  <si>
    <t>aumento contributi in c/capitale da regione e da altri</t>
  </si>
  <si>
    <t>RFC008</t>
  </si>
  <si>
    <t>altri aumenti/diminuzioni al patrimonio netto*</t>
  </si>
  <si>
    <t>aumenti/diminuzioni nette contabili al patrimonio netto</t>
  </si>
  <si>
    <t>RFC010</t>
  </si>
  <si>
    <t>aumento/diminuzione debiti C/C bancari e istituto tesoriere*</t>
  </si>
  <si>
    <t>RFC011</t>
  </si>
  <si>
    <t>assunzione nuovi mutui*</t>
  </si>
  <si>
    <t>RFC012</t>
  </si>
  <si>
    <t>mutui quota capitale rimborsata</t>
  </si>
  <si>
    <t>C - Totale attività di finanziamento</t>
  </si>
  <si>
    <t>FLUSSO DI CASSA COMPLESSIVO (A+B+C)</t>
  </si>
  <si>
    <t>RFDELT</t>
  </si>
  <si>
    <t>Delta liquidità tra inizio e fine esercizio (al netto dei conti bancari passivi)</t>
  </si>
  <si>
    <t>Squadratura tra il valore delle disponibilità liquide nello SP e il valore del flusso di cassa complessivo</t>
  </si>
  <si>
    <t>Preventivo 2022</t>
  </si>
  <si>
    <t>Consuntivo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</si>
</sst>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8"/>
      <name val="Univers 45 Light"/>
    </font>
    <font>
      <i/>
      <sz val="8"/>
      <name val="Univers 45 Light"/>
    </font>
    <font>
      <sz val="10"/>
      <name val="Univers 45 Light"/>
    </font>
    <font>
      <b/>
      <sz val="8"/>
      <name val="Univers 45 Light"/>
    </font>
    <font>
      <b/>
      <sz val="8"/>
      <name val="Arial"/>
      <family val="2"/>
    </font>
    <font>
      <sz val="10"/>
      <name val="Book Antiqua"/>
      <family val="1"/>
    </font>
    <font>
      <b/>
      <i/>
      <sz val="8"/>
      <color indexed="9"/>
      <name val="Univers 45 Light"/>
    </font>
    <font>
      <b/>
      <sz val="8"/>
      <color indexed="9"/>
      <name val="Univers 45 Light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9"/>
      <name val="Univers 45 Light"/>
    </font>
    <font>
      <b/>
      <i/>
      <sz val="8"/>
      <name val="Univers 45 Light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6" fillId="0" borderId="0" applyFont="0" applyFill="0" applyBorder="0" applyAlignment="0" applyProtection="0"/>
    <xf numFmtId="0" fontId="1" fillId="0" borderId="0"/>
    <xf numFmtId="0" fontId="4" fillId="0" borderId="0"/>
    <xf numFmtId="164" fontId="12" fillId="0" borderId="0"/>
  </cellStyleXfs>
  <cellXfs count="68">
    <xf numFmtId="0" fontId="0" fillId="0" borderId="0" xfId="0"/>
    <xf numFmtId="0" fontId="2" fillId="0" borderId="0" xfId="2" applyFont="1" applyAlignment="1">
      <alignment vertical="center"/>
    </xf>
    <xf numFmtId="0" fontId="5" fillId="0" borderId="0" xfId="3" applyFont="1" applyFill="1" applyAlignment="1">
      <alignment wrapText="1"/>
    </xf>
    <xf numFmtId="0" fontId="6" fillId="0" borderId="0" xfId="2" applyFont="1" applyAlignment="1">
      <alignment vertical="center"/>
    </xf>
    <xf numFmtId="0" fontId="5" fillId="0" borderId="0" xfId="3" applyFont="1" applyFill="1" applyAlignment="1">
      <alignment horizontal="left" wrapText="1"/>
    </xf>
    <xf numFmtId="0" fontId="19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 wrapText="1"/>
    </xf>
    <xf numFmtId="3" fontId="10" fillId="5" borderId="3" xfId="2" applyNumberFormat="1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left" vertical="center"/>
    </xf>
    <xf numFmtId="0" fontId="7" fillId="3" borderId="7" xfId="2" applyNumberFormat="1" applyFont="1" applyFill="1" applyBorder="1" applyAlignment="1">
      <alignment horizontal="right" vertical="center" wrapText="1"/>
    </xf>
    <xf numFmtId="0" fontId="8" fillId="3" borderId="8" xfId="2" applyNumberFormat="1" applyFont="1" applyFill="1" applyBorder="1" applyAlignment="1">
      <alignment horizontal="right" vertical="center" wrapText="1"/>
    </xf>
    <xf numFmtId="0" fontId="10" fillId="4" borderId="7" xfId="2" applyFont="1" applyFill="1" applyBorder="1" applyAlignment="1">
      <alignment vertical="center"/>
    </xf>
    <xf numFmtId="0" fontId="10" fillId="4" borderId="8" xfId="2" applyFont="1" applyFill="1" applyBorder="1" applyAlignment="1">
      <alignment horizontal="center" vertical="center"/>
    </xf>
    <xf numFmtId="0" fontId="10" fillId="0" borderId="7" xfId="2" quotePrefix="1" applyFont="1" applyFill="1" applyBorder="1" applyAlignment="1">
      <alignment vertical="center" wrapText="1"/>
    </xf>
    <xf numFmtId="0" fontId="10" fillId="0" borderId="8" xfId="2" applyFont="1" applyFill="1" applyBorder="1" applyAlignment="1">
      <alignment vertical="center" wrapText="1"/>
    </xf>
    <xf numFmtId="0" fontId="11" fillId="0" borderId="8" xfId="2" applyFont="1" applyFill="1" applyBorder="1" applyAlignment="1">
      <alignment horizontal="left" vertical="center" wrapText="1"/>
    </xf>
    <xf numFmtId="0" fontId="7" fillId="0" borderId="7" xfId="2" quotePrefix="1" applyFont="1" applyFill="1" applyBorder="1" applyAlignment="1">
      <alignment vertical="center" wrapText="1"/>
    </xf>
    <xf numFmtId="0" fontId="7" fillId="0" borderId="8" xfId="2" applyFont="1" applyFill="1" applyBorder="1" applyAlignment="1">
      <alignment horizontal="left" vertical="center" wrapText="1"/>
    </xf>
    <xf numFmtId="37" fontId="10" fillId="4" borderId="8" xfId="4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vertical="center" wrapText="1"/>
    </xf>
    <xf numFmtId="0" fontId="8" fillId="0" borderId="7" xfId="2" quotePrefix="1" applyFont="1" applyFill="1" applyBorder="1" applyAlignment="1">
      <alignment vertical="center" wrapText="1"/>
    </xf>
    <xf numFmtId="0" fontId="8" fillId="0" borderId="8" xfId="2" applyFont="1" applyFill="1" applyBorder="1" applyAlignment="1">
      <alignment vertical="center" wrapText="1"/>
    </xf>
    <xf numFmtId="0" fontId="13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8" fillId="0" borderId="8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15" fillId="0" borderId="7" xfId="2" applyFont="1" applyBorder="1" applyAlignment="1">
      <alignment vertical="center" wrapText="1"/>
    </xf>
    <xf numFmtId="0" fontId="15" fillId="0" borderId="8" xfId="2" applyFont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10" fillId="0" borderId="7" xfId="2" quotePrefix="1" applyFont="1" applyBorder="1" applyAlignment="1">
      <alignment vertical="center" wrapText="1"/>
    </xf>
    <xf numFmtId="0" fontId="10" fillId="0" borderId="8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10" fillId="0" borderId="7" xfId="2" applyFont="1" applyFill="1" applyBorder="1" applyAlignment="1">
      <alignment horizontal="left" vertical="center"/>
    </xf>
    <xf numFmtId="0" fontId="18" fillId="0" borderId="8" xfId="2" quotePrefix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right" vertical="center" wrapText="1"/>
    </xf>
    <xf numFmtId="0" fontId="10" fillId="4" borderId="3" xfId="2" applyFont="1" applyFill="1" applyBorder="1" applyAlignment="1">
      <alignment horizontal="center" vertical="center"/>
    </xf>
    <xf numFmtId="3" fontId="10" fillId="0" borderId="3" xfId="2" applyNumberFormat="1" applyFont="1" applyBorder="1" applyAlignment="1">
      <alignment horizontal="right" vertical="center"/>
    </xf>
    <xf numFmtId="3" fontId="7" fillId="0" borderId="3" xfId="2" applyNumberFormat="1" applyFont="1" applyBorder="1" applyAlignment="1">
      <alignment horizontal="right" vertical="center"/>
    </xf>
    <xf numFmtId="37" fontId="10" fillId="4" borderId="3" xfId="4" applyNumberFormat="1" applyFont="1" applyFill="1" applyBorder="1" applyAlignment="1">
      <alignment horizontal="right" vertical="center"/>
    </xf>
    <xf numFmtId="3" fontId="7" fillId="0" borderId="3" xfId="2" applyNumberFormat="1" applyFont="1" applyFill="1" applyBorder="1" applyAlignment="1">
      <alignment horizontal="right" vertical="center"/>
    </xf>
    <xf numFmtId="0" fontId="7" fillId="0" borderId="3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right" vertical="center" wrapText="1"/>
    </xf>
    <xf numFmtId="3" fontId="10" fillId="4" borderId="3" xfId="2" quotePrefix="1" applyNumberFormat="1" applyFont="1" applyFill="1" applyBorder="1" applyAlignment="1">
      <alignment horizontal="right" vertical="center"/>
    </xf>
    <xf numFmtId="3" fontId="7" fillId="6" borderId="3" xfId="2" applyNumberFormat="1" applyFont="1" applyFill="1" applyBorder="1" applyAlignment="1">
      <alignment horizontal="right" vertical="center"/>
    </xf>
    <xf numFmtId="3" fontId="14" fillId="2" borderId="3" xfId="2" applyNumberFormat="1" applyFont="1" applyFill="1" applyBorder="1" applyAlignment="1">
      <alignment horizontal="right" vertical="center"/>
    </xf>
    <xf numFmtId="0" fontId="8" fillId="0" borderId="3" xfId="2" applyFont="1" applyFill="1" applyBorder="1" applyAlignment="1">
      <alignment horizontal="right" vertical="center" wrapText="1"/>
    </xf>
    <xf numFmtId="3" fontId="10" fillId="0" borderId="3" xfId="2" applyNumberFormat="1" applyFont="1" applyFill="1" applyBorder="1" applyAlignment="1">
      <alignment horizontal="right" vertical="center" wrapText="1"/>
    </xf>
    <xf numFmtId="0" fontId="8" fillId="8" borderId="3" xfId="2" applyFont="1" applyFill="1" applyBorder="1" applyAlignment="1">
      <alignment horizontal="left" vertical="center" wrapText="1"/>
    </xf>
    <xf numFmtId="166" fontId="7" fillId="6" borderId="3" xfId="1" applyNumberFormat="1" applyFont="1" applyFill="1" applyBorder="1" applyAlignment="1">
      <alignment horizontal="right" vertical="center"/>
    </xf>
    <xf numFmtId="166" fontId="7" fillId="0" borderId="3" xfId="1" applyNumberFormat="1" applyFont="1" applyBorder="1" applyAlignment="1">
      <alignment horizontal="right" vertical="center"/>
    </xf>
    <xf numFmtId="166" fontId="7" fillId="0" borderId="3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/>
    </xf>
    <xf numFmtId="0" fontId="15" fillId="0" borderId="3" xfId="2" applyFont="1" applyBorder="1" applyAlignment="1">
      <alignment vertical="center" wrapText="1"/>
    </xf>
    <xf numFmtId="167" fontId="7" fillId="0" borderId="3" xfId="1" applyNumberFormat="1" applyFont="1" applyFill="1" applyBorder="1" applyAlignment="1">
      <alignment horizontal="right" vertical="center" wrapText="1"/>
    </xf>
    <xf numFmtId="0" fontId="10" fillId="0" borderId="3" xfId="2" applyFont="1" applyFill="1" applyBorder="1" applyAlignment="1">
      <alignment horizontal="right" vertical="center" wrapText="1"/>
    </xf>
    <xf numFmtId="0" fontId="7" fillId="0" borderId="3" xfId="2" applyFont="1" applyBorder="1" applyAlignment="1">
      <alignment vertical="center" wrapText="1"/>
    </xf>
    <xf numFmtId="3" fontId="17" fillId="2" borderId="3" xfId="2" applyNumberFormat="1" applyFont="1" applyFill="1" applyBorder="1" applyAlignment="1">
      <alignment horizontal="right" vertical="center"/>
    </xf>
    <xf numFmtId="3" fontId="7" fillId="4" borderId="3" xfId="2" applyNumberFormat="1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center" vertical="center" wrapText="1"/>
    </xf>
    <xf numFmtId="3" fontId="7" fillId="7" borderId="10" xfId="2" quotePrefix="1" applyNumberFormat="1" applyFont="1" applyFill="1" applyBorder="1" applyAlignment="1">
      <alignment horizontal="right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</cellXfs>
  <cellStyles count="5">
    <cellStyle name="Migliaia" xfId="1" builtinId="3"/>
    <cellStyle name="Normale" xfId="0" builtinId="0"/>
    <cellStyle name="Normale_ALLEGATO 4) Rendiconto Finanziario" xfId="2" xr:uid="{00000000-0005-0000-0000-000002000000}"/>
    <cellStyle name="Normale_modelloDCF2004bottoni" xfId="4" xr:uid="{00000000-0005-0000-0000-000003000000}"/>
    <cellStyle name="Normale_Rendiconto_finanziario_Dlgs118_201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5"/>
  <sheetViews>
    <sheetView tabSelected="1" zoomScale="130" zoomScaleNormal="130" workbookViewId="0">
      <selection activeCell="D4" sqref="D4"/>
    </sheetView>
  </sheetViews>
  <sheetFormatPr defaultColWidth="9.109375" defaultRowHeight="15.6"/>
  <cols>
    <col min="1" max="1" width="8.5546875" style="1" customWidth="1"/>
    <col min="2" max="2" width="9.109375" style="5"/>
    <col min="3" max="3" width="53.44140625" style="5" customWidth="1"/>
    <col min="4" max="5" width="13.44140625" style="5" customWidth="1"/>
    <col min="6" max="16384" width="9.109375" style="2"/>
  </cols>
  <sheetData>
    <row r="1" spans="1:5">
      <c r="B1" s="64" t="s">
        <v>0</v>
      </c>
      <c r="C1" s="65"/>
      <c r="D1" s="37" t="s">
        <v>195</v>
      </c>
      <c r="E1" s="37" t="s">
        <v>196</v>
      </c>
    </row>
    <row r="2" spans="1:5">
      <c r="A2" s="3"/>
      <c r="B2" s="9"/>
      <c r="C2" s="10" t="s">
        <v>1</v>
      </c>
      <c r="D2" s="38"/>
      <c r="E2" s="38"/>
    </row>
    <row r="3" spans="1:5" ht="13.2">
      <c r="A3" s="8" t="s">
        <v>2</v>
      </c>
      <c r="B3" s="11" t="s">
        <v>3</v>
      </c>
      <c r="C3" s="12"/>
      <c r="D3" s="39"/>
      <c r="E3" s="39"/>
    </row>
    <row r="4" spans="1:5" ht="13.2">
      <c r="A4" s="8" t="s">
        <v>4</v>
      </c>
      <c r="B4" s="13" t="s">
        <v>5</v>
      </c>
      <c r="C4" s="14" t="s">
        <v>6</v>
      </c>
      <c r="D4" s="40">
        <v>-76975481.979572952</v>
      </c>
      <c r="E4" s="40">
        <v>5623</v>
      </c>
    </row>
    <row r="5" spans="1:5" ht="13.2">
      <c r="A5" s="8"/>
      <c r="B5" s="13"/>
      <c r="C5" s="15" t="s">
        <v>7</v>
      </c>
      <c r="D5" s="7"/>
      <c r="E5" s="7"/>
    </row>
    <row r="6" spans="1:5" ht="13.2">
      <c r="A6" s="8" t="s">
        <v>8</v>
      </c>
      <c r="B6" s="16" t="s">
        <v>5</v>
      </c>
      <c r="C6" s="17" t="s">
        <v>9</v>
      </c>
      <c r="D6" s="41">
        <v>9461776</v>
      </c>
      <c r="E6" s="41">
        <v>9488717</v>
      </c>
    </row>
    <row r="7" spans="1:5" ht="13.2">
      <c r="A7" s="8" t="s">
        <v>10</v>
      </c>
      <c r="B7" s="16" t="s">
        <v>5</v>
      </c>
      <c r="C7" s="17" t="s">
        <v>11</v>
      </c>
      <c r="D7" s="41">
        <v>6310000</v>
      </c>
      <c r="E7" s="41">
        <v>6484061</v>
      </c>
    </row>
    <row r="8" spans="1:5" ht="13.2">
      <c r="A8" s="8" t="s">
        <v>12</v>
      </c>
      <c r="B8" s="16" t="s">
        <v>5</v>
      </c>
      <c r="C8" s="17" t="s">
        <v>13</v>
      </c>
      <c r="D8" s="41">
        <v>2000000</v>
      </c>
      <c r="E8" s="41">
        <v>2025292</v>
      </c>
    </row>
    <row r="9" spans="1:5" ht="13.2">
      <c r="A9" s="8"/>
      <c r="B9" s="11" t="s">
        <v>14</v>
      </c>
      <c r="C9" s="18"/>
      <c r="D9" s="42">
        <f>SUM(D6:D8)</f>
        <v>17771776</v>
      </c>
      <c r="E9" s="42">
        <v>17998071</v>
      </c>
    </row>
    <row r="10" spans="1:5" ht="13.2">
      <c r="A10" s="8" t="s">
        <v>15</v>
      </c>
      <c r="B10" s="16" t="s">
        <v>16</v>
      </c>
      <c r="C10" s="17" t="s">
        <v>17</v>
      </c>
      <c r="D10" s="41">
        <v>-11100000</v>
      </c>
      <c r="E10" s="41">
        <v>-10228041</v>
      </c>
    </row>
    <row r="11" spans="1:5" ht="20.399999999999999">
      <c r="A11" s="8" t="s">
        <v>18</v>
      </c>
      <c r="B11" s="16" t="s">
        <v>16</v>
      </c>
      <c r="C11" s="17" t="s">
        <v>19</v>
      </c>
      <c r="D11" s="41">
        <v>-2400000</v>
      </c>
      <c r="E11" s="41">
        <v>-3140119</v>
      </c>
    </row>
    <row r="12" spans="1:5" ht="13.2">
      <c r="A12" s="8"/>
      <c r="B12" s="11" t="s">
        <v>20</v>
      </c>
      <c r="C12" s="18"/>
      <c r="D12" s="42">
        <f>SUM(D10:D11)</f>
        <v>-13500000</v>
      </c>
      <c r="E12" s="42">
        <v>-13368160</v>
      </c>
    </row>
    <row r="13" spans="1:5" ht="13.2">
      <c r="A13" s="8" t="s">
        <v>21</v>
      </c>
      <c r="B13" s="16" t="s">
        <v>5</v>
      </c>
      <c r="C13" s="19" t="s">
        <v>22</v>
      </c>
      <c r="D13" s="41">
        <v>998963</v>
      </c>
      <c r="E13" s="41">
        <v>872519</v>
      </c>
    </row>
    <row r="14" spans="1:5" ht="13.2">
      <c r="A14" s="8" t="s">
        <v>23</v>
      </c>
      <c r="B14" s="16" t="s">
        <v>16</v>
      </c>
      <c r="C14" s="17" t="s">
        <v>24</v>
      </c>
      <c r="D14" s="43">
        <v>-800000</v>
      </c>
      <c r="E14" s="43">
        <v>-883133</v>
      </c>
    </row>
    <row r="15" spans="1:5" ht="13.2">
      <c r="A15" s="8" t="s">
        <v>25</v>
      </c>
      <c r="B15" s="16" t="s">
        <v>5</v>
      </c>
      <c r="C15" s="19" t="s">
        <v>26</v>
      </c>
      <c r="D15" s="44">
        <v>0</v>
      </c>
      <c r="E15" s="44">
        <v>0</v>
      </c>
    </row>
    <row r="16" spans="1:5" ht="13.2">
      <c r="A16" s="8" t="s">
        <v>27</v>
      </c>
      <c r="B16" s="16" t="s">
        <v>16</v>
      </c>
      <c r="C16" s="17" t="s">
        <v>28</v>
      </c>
      <c r="D16" s="45">
        <v>0</v>
      </c>
      <c r="E16" s="45">
        <v>0</v>
      </c>
    </row>
    <row r="17" spans="1:5" ht="13.2">
      <c r="A17" s="8"/>
      <c r="B17" s="11" t="s">
        <v>29</v>
      </c>
      <c r="C17" s="18"/>
      <c r="D17" s="46">
        <f>SUM(D13:D16)</f>
        <v>198963</v>
      </c>
      <c r="E17" s="46">
        <v>-10614</v>
      </c>
    </row>
    <row r="18" spans="1:5" ht="13.2">
      <c r="A18" s="8" t="s">
        <v>30</v>
      </c>
      <c r="B18" s="16" t="s">
        <v>31</v>
      </c>
      <c r="C18" s="17" t="s">
        <v>32</v>
      </c>
      <c r="D18" s="41"/>
      <c r="E18" s="41">
        <v>-4410</v>
      </c>
    </row>
    <row r="19" spans="1:5" ht="13.2">
      <c r="A19" s="8" t="s">
        <v>33</v>
      </c>
      <c r="B19" s="16" t="s">
        <v>5</v>
      </c>
      <c r="C19" s="19" t="s">
        <v>34</v>
      </c>
      <c r="D19" s="47">
        <v>500000</v>
      </c>
      <c r="E19" s="47">
        <v>1330000</v>
      </c>
    </row>
    <row r="20" spans="1:5" ht="13.2">
      <c r="A20" s="8" t="s">
        <v>35</v>
      </c>
      <c r="B20" s="20" t="s">
        <v>16</v>
      </c>
      <c r="C20" s="21" t="s">
        <v>36</v>
      </c>
      <c r="D20" s="47">
        <v>-100000</v>
      </c>
      <c r="E20" s="47">
        <v>-717376</v>
      </c>
    </row>
    <row r="21" spans="1:5" ht="13.2">
      <c r="A21" s="8"/>
      <c r="B21" s="11" t="s">
        <v>37</v>
      </c>
      <c r="C21" s="18"/>
      <c r="D21" s="46">
        <f>D18+D19+D20</f>
        <v>400000</v>
      </c>
      <c r="E21" s="46">
        <v>608214</v>
      </c>
    </row>
    <row r="22" spans="1:5" ht="13.2">
      <c r="A22" s="8" t="s">
        <v>38</v>
      </c>
      <c r="B22" s="16" t="s">
        <v>5</v>
      </c>
      <c r="C22" s="19" t="s">
        <v>39</v>
      </c>
      <c r="D22" s="41">
        <v>14448041</v>
      </c>
      <c r="E22" s="41">
        <v>15080833</v>
      </c>
    </row>
    <row r="23" spans="1:5" ht="13.2">
      <c r="A23" s="8" t="s">
        <v>40</v>
      </c>
      <c r="B23" s="16" t="s">
        <v>16</v>
      </c>
      <c r="C23" s="17" t="s">
        <v>41</v>
      </c>
      <c r="D23" s="43">
        <v>-9401357</v>
      </c>
      <c r="E23" s="43">
        <v>-17805809</v>
      </c>
    </row>
    <row r="24" spans="1:5" ht="13.2">
      <c r="A24" s="8"/>
      <c r="B24" s="11" t="s">
        <v>42</v>
      </c>
      <c r="C24" s="18"/>
      <c r="D24" s="46">
        <f>D22+D23</f>
        <v>5046684</v>
      </c>
      <c r="E24" s="46">
        <v>-2724976</v>
      </c>
    </row>
    <row r="25" spans="1:5" ht="13.2">
      <c r="A25" s="8"/>
      <c r="B25" s="22" t="s">
        <v>43</v>
      </c>
      <c r="C25" s="23"/>
      <c r="D25" s="48">
        <f>D4+D9+D17+D12+D21+D24</f>
        <v>-67058058.979572952</v>
      </c>
      <c r="E25" s="48">
        <v>2508157</v>
      </c>
    </row>
    <row r="26" spans="1:5" ht="13.2">
      <c r="A26" s="8"/>
      <c r="B26" s="16" t="s">
        <v>44</v>
      </c>
      <c r="C26" s="24" t="s">
        <v>45</v>
      </c>
      <c r="D26" s="49"/>
      <c r="E26" s="49">
        <v>0</v>
      </c>
    </row>
    <row r="27" spans="1:5" ht="20.399999999999999">
      <c r="A27" s="8" t="s">
        <v>46</v>
      </c>
      <c r="B27" s="16" t="s">
        <v>44</v>
      </c>
      <c r="C27" s="24" t="s">
        <v>47</v>
      </c>
      <c r="D27" s="41"/>
      <c r="E27" s="41">
        <v>2055816</v>
      </c>
    </row>
    <row r="28" spans="1:5" ht="13.2">
      <c r="A28" s="8" t="s">
        <v>48</v>
      </c>
      <c r="B28" s="16" t="s">
        <v>44</v>
      </c>
      <c r="C28" s="24" t="s">
        <v>49</v>
      </c>
      <c r="D28" s="41">
        <v>-200000</v>
      </c>
      <c r="E28" s="41">
        <v>-184763</v>
      </c>
    </row>
    <row r="29" spans="1:5" ht="13.2">
      <c r="A29" s="8" t="s">
        <v>50</v>
      </c>
      <c r="B29" s="16" t="s">
        <v>44</v>
      </c>
      <c r="C29" s="24" t="s">
        <v>51</v>
      </c>
      <c r="D29" s="41">
        <v>15000000</v>
      </c>
      <c r="E29" s="41">
        <v>33467135</v>
      </c>
    </row>
    <row r="30" spans="1:5" ht="13.2">
      <c r="A30" s="8" t="s">
        <v>52</v>
      </c>
      <c r="B30" s="16" t="s">
        <v>44</v>
      </c>
      <c r="C30" s="24" t="s">
        <v>53</v>
      </c>
      <c r="D30" s="41"/>
      <c r="E30" s="41">
        <v>-5455</v>
      </c>
    </row>
    <row r="31" spans="1:5" ht="13.2">
      <c r="A31" s="8" t="s">
        <v>54</v>
      </c>
      <c r="B31" s="16" t="s">
        <v>44</v>
      </c>
      <c r="C31" s="24" t="s">
        <v>55</v>
      </c>
      <c r="D31" s="41">
        <v>15000000</v>
      </c>
      <c r="E31" s="41">
        <v>12636924</v>
      </c>
    </row>
    <row r="32" spans="1:5" ht="13.2">
      <c r="A32" s="8" t="s">
        <v>56</v>
      </c>
      <c r="B32" s="16" t="s">
        <v>44</v>
      </c>
      <c r="C32" s="24" t="s">
        <v>57</v>
      </c>
      <c r="D32" s="41"/>
      <c r="E32" s="41">
        <v>4282884</v>
      </c>
    </row>
    <row r="33" spans="1:5" ht="13.2">
      <c r="A33" s="8" t="s">
        <v>58</v>
      </c>
      <c r="B33" s="16" t="s">
        <v>44</v>
      </c>
      <c r="C33" s="24" t="s">
        <v>59</v>
      </c>
      <c r="D33" s="41"/>
      <c r="E33" s="41">
        <v>620424</v>
      </c>
    </row>
    <row r="34" spans="1:5" ht="13.2">
      <c r="A34" s="8" t="s">
        <v>60</v>
      </c>
      <c r="B34" s="16" t="s">
        <v>44</v>
      </c>
      <c r="C34" s="24" t="s">
        <v>61</v>
      </c>
      <c r="D34" s="43">
        <v>2000000</v>
      </c>
      <c r="E34" s="43">
        <v>-10981803</v>
      </c>
    </row>
    <row r="35" spans="1:5" ht="20.399999999999999">
      <c r="A35" s="8"/>
      <c r="B35" s="13" t="s">
        <v>44</v>
      </c>
      <c r="C35" s="14" t="s">
        <v>62</v>
      </c>
      <c r="D35" s="50">
        <f>SUM(D27:D34)</f>
        <v>31800000</v>
      </c>
      <c r="E35" s="50">
        <v>41891162</v>
      </c>
    </row>
    <row r="36" spans="1:5" ht="13.2">
      <c r="A36" s="8" t="s">
        <v>63</v>
      </c>
      <c r="B36" s="13" t="s">
        <v>44</v>
      </c>
      <c r="C36" s="14" t="s">
        <v>64</v>
      </c>
      <c r="D36" s="40">
        <v>800000</v>
      </c>
      <c r="E36" s="40">
        <v>-1757409</v>
      </c>
    </row>
    <row r="37" spans="1:5" ht="13.2">
      <c r="A37" s="8" t="s">
        <v>65</v>
      </c>
      <c r="B37" s="16" t="s">
        <v>44</v>
      </c>
      <c r="C37" s="24" t="s">
        <v>66</v>
      </c>
      <c r="D37" s="41">
        <v>30000</v>
      </c>
      <c r="E37" s="41">
        <v>-181776</v>
      </c>
    </row>
    <row r="38" spans="1:5" ht="13.2">
      <c r="A38" s="8" t="s">
        <v>67</v>
      </c>
      <c r="B38" s="16" t="s">
        <v>44</v>
      </c>
      <c r="C38" s="24" t="s">
        <v>68</v>
      </c>
      <c r="D38" s="45">
        <v>0</v>
      </c>
      <c r="E38" s="45">
        <v>0</v>
      </c>
    </row>
    <row r="39" spans="1:5" ht="20.399999999999999">
      <c r="A39" s="8" t="s">
        <v>69</v>
      </c>
      <c r="B39" s="16" t="s">
        <v>44</v>
      </c>
      <c r="C39" s="24" t="s">
        <v>70</v>
      </c>
      <c r="D39" s="51"/>
      <c r="E39" s="51"/>
    </row>
    <row r="40" spans="1:5" ht="20.399999999999999">
      <c r="A40" s="8" t="s">
        <v>71</v>
      </c>
      <c r="B40" s="16" t="s">
        <v>44</v>
      </c>
      <c r="C40" s="24" t="s">
        <v>72</v>
      </c>
      <c r="D40" s="51"/>
      <c r="E40" s="51"/>
    </row>
    <row r="41" spans="1:5" ht="28.8" customHeight="1">
      <c r="A41" s="8" t="s">
        <v>73</v>
      </c>
      <c r="B41" s="16" t="s">
        <v>44</v>
      </c>
      <c r="C41" s="24" t="s">
        <v>74</v>
      </c>
      <c r="D41" s="51"/>
      <c r="E41" s="51"/>
    </row>
    <row r="42" spans="1:5" ht="27" customHeight="1">
      <c r="A42" s="8" t="s">
        <v>75</v>
      </c>
      <c r="B42" s="16" t="s">
        <v>44</v>
      </c>
      <c r="C42" s="24" t="s">
        <v>76</v>
      </c>
      <c r="D42" s="51"/>
      <c r="E42" s="51"/>
    </row>
    <row r="43" spans="1:5" ht="19.2" customHeight="1">
      <c r="A43" s="8" t="s">
        <v>77</v>
      </c>
      <c r="B43" s="16" t="s">
        <v>44</v>
      </c>
      <c r="C43" s="24" t="s">
        <v>78</v>
      </c>
      <c r="D43" s="45">
        <v>0</v>
      </c>
      <c r="E43" s="45">
        <v>0</v>
      </c>
    </row>
    <row r="44" spans="1:5" ht="13.2">
      <c r="A44" s="8" t="s">
        <v>79</v>
      </c>
      <c r="B44" s="16" t="s">
        <v>44</v>
      </c>
      <c r="C44" s="24" t="s">
        <v>80</v>
      </c>
      <c r="D44" s="52">
        <v>10000000</v>
      </c>
      <c r="E44" s="52">
        <v>-10763346</v>
      </c>
    </row>
    <row r="45" spans="1:5" ht="13.2">
      <c r="A45" s="8" t="s">
        <v>81</v>
      </c>
      <c r="B45" s="16" t="s">
        <v>44</v>
      </c>
      <c r="C45" s="24" t="s">
        <v>82</v>
      </c>
      <c r="D45" s="53">
        <v>600000</v>
      </c>
      <c r="E45" s="53">
        <v>302286</v>
      </c>
    </row>
    <row r="46" spans="1:5" ht="13.2">
      <c r="A46" s="8" t="s">
        <v>83</v>
      </c>
      <c r="B46" s="16" t="s">
        <v>44</v>
      </c>
      <c r="C46" s="24" t="s">
        <v>84</v>
      </c>
      <c r="D46" s="53">
        <v>12000000</v>
      </c>
      <c r="E46" s="53">
        <v>-2287901</v>
      </c>
    </row>
    <row r="47" spans="1:5" ht="13.2">
      <c r="A47" s="8" t="s">
        <v>85</v>
      </c>
      <c r="B47" s="16" t="s">
        <v>44</v>
      </c>
      <c r="C47" s="24" t="s">
        <v>86</v>
      </c>
      <c r="D47" s="53"/>
      <c r="E47" s="53">
        <v>1355</v>
      </c>
    </row>
    <row r="48" spans="1:5" ht="13.2">
      <c r="A48" s="8" t="s">
        <v>87</v>
      </c>
      <c r="B48" s="16" t="s">
        <v>44</v>
      </c>
      <c r="C48" s="24" t="s">
        <v>88</v>
      </c>
      <c r="D48" s="53"/>
      <c r="E48" s="53">
        <v>-14358</v>
      </c>
    </row>
    <row r="49" spans="1:5" ht="13.2">
      <c r="A49" s="8" t="s">
        <v>89</v>
      </c>
      <c r="B49" s="16" t="s">
        <v>44</v>
      </c>
      <c r="C49" s="24" t="s">
        <v>90</v>
      </c>
      <c r="D49" s="54">
        <v>-1000000</v>
      </c>
      <c r="E49" s="54">
        <v>2648696</v>
      </c>
    </row>
    <row r="50" spans="1:5" ht="13.2">
      <c r="A50" s="8"/>
      <c r="B50" s="13" t="s">
        <v>44</v>
      </c>
      <c r="C50" s="14" t="s">
        <v>91</v>
      </c>
      <c r="D50" s="40">
        <f>SUM(D37:D49)</f>
        <v>21630000</v>
      </c>
      <c r="E50" s="40">
        <v>-10295044</v>
      </c>
    </row>
    <row r="51" spans="1:5" ht="13.2">
      <c r="A51" s="8" t="s">
        <v>92</v>
      </c>
      <c r="B51" s="20" t="s">
        <v>44</v>
      </c>
      <c r="C51" s="24" t="s">
        <v>93</v>
      </c>
      <c r="D51" s="53">
        <v>0</v>
      </c>
      <c r="E51" s="53">
        <v>-245862</v>
      </c>
    </row>
    <row r="52" spans="1:5" ht="13.2">
      <c r="A52" s="8" t="s">
        <v>94</v>
      </c>
      <c r="B52" s="20" t="s">
        <v>44</v>
      </c>
      <c r="C52" s="24" t="s">
        <v>95</v>
      </c>
      <c r="D52" s="53">
        <v>0</v>
      </c>
      <c r="E52" s="53">
        <v>0</v>
      </c>
    </row>
    <row r="53" spans="1:5" ht="13.2">
      <c r="A53" s="8"/>
      <c r="B53" s="13" t="s">
        <v>44</v>
      </c>
      <c r="C53" s="25" t="s">
        <v>96</v>
      </c>
      <c r="D53" s="55">
        <f>SUM(D51:D52)</f>
        <v>0</v>
      </c>
      <c r="E53" s="55">
        <v>-245862</v>
      </c>
    </row>
    <row r="54" spans="1:5" ht="13.2">
      <c r="A54" s="8" t="s">
        <v>97</v>
      </c>
      <c r="B54" s="13" t="s">
        <v>44</v>
      </c>
      <c r="C54" s="14" t="s">
        <v>98</v>
      </c>
      <c r="D54" s="53">
        <v>50000</v>
      </c>
      <c r="E54" s="53">
        <v>80592</v>
      </c>
    </row>
    <row r="55" spans="1:5" ht="13.2">
      <c r="A55" s="8"/>
      <c r="B55" s="22" t="s">
        <v>99</v>
      </c>
      <c r="C55" s="23"/>
      <c r="D55" s="48">
        <f>D25+D35+D36+D50+D53+D54</f>
        <v>-12778058.979572952</v>
      </c>
      <c r="E55" s="48">
        <v>32181596</v>
      </c>
    </row>
    <row r="56" spans="1:5" ht="13.2">
      <c r="A56" s="8"/>
      <c r="B56" s="26"/>
      <c r="C56" s="27"/>
      <c r="D56" s="56"/>
      <c r="E56" s="56"/>
    </row>
    <row r="57" spans="1:5" ht="13.2">
      <c r="A57" s="8"/>
      <c r="B57" s="11" t="s">
        <v>100</v>
      </c>
      <c r="C57" s="12"/>
      <c r="D57" s="39"/>
      <c r="E57" s="39"/>
    </row>
    <row r="58" spans="1:5" ht="13.2">
      <c r="A58" s="8" t="s">
        <v>101</v>
      </c>
      <c r="B58" s="16" t="s">
        <v>16</v>
      </c>
      <c r="C58" s="17" t="s">
        <v>102</v>
      </c>
      <c r="D58" s="41">
        <v>0</v>
      </c>
      <c r="E58" s="41">
        <v>0</v>
      </c>
    </row>
    <row r="59" spans="1:5" ht="13.2">
      <c r="A59" s="8" t="s">
        <v>103</v>
      </c>
      <c r="B59" s="16" t="s">
        <v>16</v>
      </c>
      <c r="C59" s="17" t="s">
        <v>104</v>
      </c>
      <c r="D59" s="41">
        <v>0</v>
      </c>
      <c r="E59" s="41">
        <v>0</v>
      </c>
    </row>
    <row r="60" spans="1:5" ht="13.2">
      <c r="A60" s="8" t="s">
        <v>105</v>
      </c>
      <c r="B60" s="16" t="s">
        <v>16</v>
      </c>
      <c r="C60" s="17" t="s">
        <v>106</v>
      </c>
      <c r="D60" s="41">
        <v>0</v>
      </c>
      <c r="E60" s="41">
        <v>0</v>
      </c>
    </row>
    <row r="61" spans="1:5" ht="13.2">
      <c r="A61" s="8" t="s">
        <v>107</v>
      </c>
      <c r="B61" s="16" t="s">
        <v>16</v>
      </c>
      <c r="C61" s="17" t="s">
        <v>108</v>
      </c>
      <c r="D61" s="41">
        <v>-1000000</v>
      </c>
      <c r="E61" s="41">
        <v>-1118241</v>
      </c>
    </row>
    <row r="62" spans="1:5" ht="13.2">
      <c r="A62" s="8" t="s">
        <v>109</v>
      </c>
      <c r="B62" s="16" t="s">
        <v>16</v>
      </c>
      <c r="C62" s="17" t="s">
        <v>110</v>
      </c>
      <c r="D62" s="41">
        <v>-800000</v>
      </c>
      <c r="E62" s="41">
        <v>-1459420</v>
      </c>
    </row>
    <row r="63" spans="1:5" ht="13.2">
      <c r="A63" s="8"/>
      <c r="B63" s="28" t="s">
        <v>16</v>
      </c>
      <c r="C63" s="25" t="s">
        <v>111</v>
      </c>
      <c r="D63" s="50">
        <f>SUM(D58:D62)</f>
        <v>-1800000</v>
      </c>
      <c r="E63" s="50">
        <v>-2577661</v>
      </c>
    </row>
    <row r="64" spans="1:5" ht="13.2">
      <c r="A64" s="8" t="s">
        <v>112</v>
      </c>
      <c r="B64" s="16" t="s">
        <v>5</v>
      </c>
      <c r="C64" s="17" t="s">
        <v>113</v>
      </c>
      <c r="D64" s="41">
        <v>0</v>
      </c>
      <c r="E64" s="41">
        <v>0</v>
      </c>
    </row>
    <row r="65" spans="1:5" ht="13.2">
      <c r="A65" s="8" t="s">
        <v>114</v>
      </c>
      <c r="B65" s="16" t="s">
        <v>5</v>
      </c>
      <c r="C65" s="17" t="s">
        <v>115</v>
      </c>
      <c r="D65" s="41">
        <v>0</v>
      </c>
      <c r="E65" s="41">
        <v>0</v>
      </c>
    </row>
    <row r="66" spans="1:5" ht="20.399999999999999">
      <c r="A66" s="8" t="s">
        <v>116</v>
      </c>
      <c r="B66" s="16" t="s">
        <v>5</v>
      </c>
      <c r="C66" s="17" t="s">
        <v>117</v>
      </c>
      <c r="D66" s="41">
        <v>0</v>
      </c>
      <c r="E66" s="41">
        <v>0</v>
      </c>
    </row>
    <row r="67" spans="1:5" ht="13.2">
      <c r="A67" s="8" t="s">
        <v>118</v>
      </c>
      <c r="B67" s="16" t="s">
        <v>5</v>
      </c>
      <c r="C67" s="17" t="s">
        <v>119</v>
      </c>
      <c r="D67" s="41">
        <v>0</v>
      </c>
      <c r="E67" s="41">
        <v>0</v>
      </c>
    </row>
    <row r="68" spans="1:5" ht="13.2">
      <c r="A68" s="8" t="s">
        <v>120</v>
      </c>
      <c r="B68" s="16" t="s">
        <v>5</v>
      </c>
      <c r="C68" s="17" t="s">
        <v>121</v>
      </c>
      <c r="D68" s="45">
        <v>0</v>
      </c>
      <c r="E68" s="45">
        <v>0</v>
      </c>
    </row>
    <row r="69" spans="1:5" ht="13.2">
      <c r="A69" s="8"/>
      <c r="B69" s="28" t="s">
        <v>5</v>
      </c>
      <c r="C69" s="25" t="s">
        <v>122</v>
      </c>
      <c r="D69" s="50">
        <f>SUM(D64:D68)</f>
        <v>0</v>
      </c>
      <c r="E69" s="50">
        <v>0</v>
      </c>
    </row>
    <row r="70" spans="1:5" ht="13.2">
      <c r="A70" s="8" t="s">
        <v>123</v>
      </c>
      <c r="B70" s="16" t="s">
        <v>16</v>
      </c>
      <c r="C70" s="17" t="s">
        <v>124</v>
      </c>
      <c r="D70" s="44">
        <v>0</v>
      </c>
      <c r="E70" s="44">
        <v>0</v>
      </c>
    </row>
    <row r="71" spans="1:5" ht="13.2">
      <c r="A71" s="8" t="s">
        <v>125</v>
      </c>
      <c r="B71" s="16" t="s">
        <v>16</v>
      </c>
      <c r="C71" s="17" t="s">
        <v>126</v>
      </c>
      <c r="D71" s="41">
        <v>-16000000</v>
      </c>
      <c r="E71" s="41">
        <v>-996448</v>
      </c>
    </row>
    <row r="72" spans="1:5" ht="13.2">
      <c r="A72" s="8" t="s">
        <v>127</v>
      </c>
      <c r="B72" s="16" t="s">
        <v>16</v>
      </c>
      <c r="C72" s="17" t="s">
        <v>128</v>
      </c>
      <c r="D72" s="41">
        <v>-300000</v>
      </c>
      <c r="E72" s="41">
        <v>-47958</v>
      </c>
    </row>
    <row r="73" spans="1:5" ht="13.2">
      <c r="A73" s="8" t="s">
        <v>129</v>
      </c>
      <c r="B73" s="16" t="s">
        <v>16</v>
      </c>
      <c r="C73" s="17" t="s">
        <v>130</v>
      </c>
      <c r="D73" s="41">
        <v>-5000000</v>
      </c>
      <c r="E73" s="41">
        <v>-5795417</v>
      </c>
    </row>
    <row r="74" spans="1:5" ht="13.2">
      <c r="A74" s="8" t="s">
        <v>131</v>
      </c>
      <c r="B74" s="16" t="s">
        <v>16</v>
      </c>
      <c r="C74" s="17" t="s">
        <v>132</v>
      </c>
      <c r="D74" s="41">
        <v>-100000</v>
      </c>
      <c r="E74" s="41">
        <v>-292969</v>
      </c>
    </row>
    <row r="75" spans="1:5" ht="13.2">
      <c r="A75" s="8" t="s">
        <v>133</v>
      </c>
      <c r="B75" s="16" t="s">
        <v>16</v>
      </c>
      <c r="C75" s="17" t="s">
        <v>134</v>
      </c>
      <c r="D75" s="41">
        <v>-200000</v>
      </c>
      <c r="E75" s="41">
        <v>-714532</v>
      </c>
    </row>
    <row r="76" spans="1:5" ht="13.2">
      <c r="A76" s="8" t="s">
        <v>135</v>
      </c>
      <c r="B76" s="16" t="s">
        <v>16</v>
      </c>
      <c r="C76" s="17" t="s">
        <v>136</v>
      </c>
      <c r="D76" s="41">
        <v>-4500000</v>
      </c>
      <c r="E76" s="41">
        <v>-7917797</v>
      </c>
    </row>
    <row r="77" spans="1:5" ht="13.2">
      <c r="A77" s="8"/>
      <c r="B77" s="28" t="s">
        <v>16</v>
      </c>
      <c r="C77" s="25" t="s">
        <v>137</v>
      </c>
      <c r="D77" s="55">
        <f>SUM(D70:D76)</f>
        <v>-26100000</v>
      </c>
      <c r="E77" s="55">
        <v>-15765121</v>
      </c>
    </row>
    <row r="78" spans="1:5" ht="13.2">
      <c r="A78" s="8" t="s">
        <v>138</v>
      </c>
      <c r="B78" s="16" t="s">
        <v>5</v>
      </c>
      <c r="C78" s="17" t="s">
        <v>139</v>
      </c>
      <c r="D78" s="45">
        <v>0</v>
      </c>
      <c r="E78" s="45">
        <v>0</v>
      </c>
    </row>
    <row r="79" spans="1:5" ht="13.2">
      <c r="A79" s="8" t="s">
        <v>140</v>
      </c>
      <c r="B79" s="16" t="s">
        <v>5</v>
      </c>
      <c r="C79" s="17" t="s">
        <v>141</v>
      </c>
      <c r="D79" s="45">
        <v>0</v>
      </c>
      <c r="E79" s="45">
        <v>0</v>
      </c>
    </row>
    <row r="80" spans="1:5" ht="13.2">
      <c r="A80" s="8" t="s">
        <v>142</v>
      </c>
      <c r="B80" s="16" t="s">
        <v>5</v>
      </c>
      <c r="C80" s="17" t="s">
        <v>143</v>
      </c>
      <c r="D80" s="57">
        <v>5000</v>
      </c>
      <c r="E80" s="57">
        <v>0</v>
      </c>
    </row>
    <row r="81" spans="1:5" ht="13.2">
      <c r="A81" s="8" t="s">
        <v>144</v>
      </c>
      <c r="B81" s="16" t="s">
        <v>5</v>
      </c>
      <c r="C81" s="17" t="s">
        <v>145</v>
      </c>
      <c r="D81" s="41">
        <v>250000</v>
      </c>
      <c r="E81" s="41">
        <v>18833</v>
      </c>
    </row>
    <row r="82" spans="1:5" ht="13.2">
      <c r="A82" s="8" t="s">
        <v>146</v>
      </c>
      <c r="B82" s="16" t="s">
        <v>5</v>
      </c>
      <c r="C82" s="17" t="s">
        <v>147</v>
      </c>
      <c r="D82" s="41">
        <v>0</v>
      </c>
      <c r="E82" s="41">
        <v>0</v>
      </c>
    </row>
    <row r="83" spans="1:5" ht="13.2">
      <c r="A83" s="8" t="s">
        <v>148</v>
      </c>
      <c r="B83" s="16" t="s">
        <v>5</v>
      </c>
      <c r="C83" s="17" t="s">
        <v>149</v>
      </c>
      <c r="D83" s="41">
        <v>0</v>
      </c>
      <c r="E83" s="41">
        <v>0</v>
      </c>
    </row>
    <row r="84" spans="1:5" ht="13.2">
      <c r="A84" s="8" t="s">
        <v>150</v>
      </c>
      <c r="B84" s="16" t="s">
        <v>5</v>
      </c>
      <c r="C84" s="17" t="s">
        <v>151</v>
      </c>
      <c r="D84" s="41"/>
      <c r="E84" s="41">
        <v>1865</v>
      </c>
    </row>
    <row r="85" spans="1:5" ht="13.2">
      <c r="A85" s="8"/>
      <c r="B85" s="13" t="s">
        <v>5</v>
      </c>
      <c r="C85" s="25" t="s">
        <v>152</v>
      </c>
      <c r="D85" s="55">
        <f>SUM(D78:D84)</f>
        <v>255000</v>
      </c>
      <c r="E85" s="55">
        <v>20699</v>
      </c>
    </row>
    <row r="86" spans="1:5" ht="13.2">
      <c r="A86" s="8" t="s">
        <v>153</v>
      </c>
      <c r="B86" s="16" t="s">
        <v>16</v>
      </c>
      <c r="C86" s="17" t="s">
        <v>154</v>
      </c>
      <c r="D86" s="45">
        <v>0</v>
      </c>
      <c r="E86" s="45">
        <v>0</v>
      </c>
    </row>
    <row r="87" spans="1:5" ht="13.2">
      <c r="A87" s="8" t="s">
        <v>155</v>
      </c>
      <c r="B87" s="16" t="s">
        <v>16</v>
      </c>
      <c r="C87" s="17" t="s">
        <v>156</v>
      </c>
      <c r="D87" s="45">
        <v>0</v>
      </c>
      <c r="E87" s="45">
        <v>0</v>
      </c>
    </row>
    <row r="88" spans="1:5" ht="13.2">
      <c r="A88" s="8"/>
      <c r="B88" s="13" t="s">
        <v>16</v>
      </c>
      <c r="C88" s="25" t="s">
        <v>157</v>
      </c>
      <c r="D88" s="58">
        <f>SUM(D86:D87)</f>
        <v>0</v>
      </c>
      <c r="E88" s="58">
        <v>0</v>
      </c>
    </row>
    <row r="89" spans="1:5" ht="13.2">
      <c r="A89" s="8" t="s">
        <v>158</v>
      </c>
      <c r="B89" s="16" t="s">
        <v>5</v>
      </c>
      <c r="C89" s="17" t="s">
        <v>159</v>
      </c>
      <c r="D89" s="45">
        <v>0</v>
      </c>
      <c r="E89" s="45">
        <v>0</v>
      </c>
    </row>
    <row r="90" spans="1:5" ht="13.2">
      <c r="A90" s="8" t="s">
        <v>160</v>
      </c>
      <c r="B90" s="16" t="s">
        <v>5</v>
      </c>
      <c r="C90" s="17" t="s">
        <v>161</v>
      </c>
      <c r="D90" s="41"/>
      <c r="E90" s="41">
        <v>4410</v>
      </c>
    </row>
    <row r="91" spans="1:5" ht="13.2">
      <c r="A91" s="8"/>
      <c r="B91" s="13" t="s">
        <v>5</v>
      </c>
      <c r="C91" s="25" t="s">
        <v>162</v>
      </c>
      <c r="D91" s="55">
        <f>SUM(D89:D90)</f>
        <v>0</v>
      </c>
      <c r="E91" s="55">
        <v>4410</v>
      </c>
    </row>
    <row r="92" spans="1:5" ht="13.2">
      <c r="A92" s="8" t="s">
        <v>163</v>
      </c>
      <c r="B92" s="13" t="s">
        <v>31</v>
      </c>
      <c r="C92" s="25" t="s">
        <v>164</v>
      </c>
      <c r="D92" s="55">
        <v>669918</v>
      </c>
      <c r="E92" s="55">
        <v>669918</v>
      </c>
    </row>
    <row r="93" spans="1:5" ht="13.2">
      <c r="A93" s="8"/>
      <c r="B93" s="22" t="s">
        <v>165</v>
      </c>
      <c r="C93" s="23"/>
      <c r="D93" s="48">
        <f>D63+D69+D77+D85+D88+D91+D92</f>
        <v>-26975082</v>
      </c>
      <c r="E93" s="48">
        <v>-17647755</v>
      </c>
    </row>
    <row r="94" spans="1:5" ht="13.2">
      <c r="A94" s="8"/>
      <c r="B94" s="26"/>
      <c r="C94" s="27"/>
      <c r="D94" s="56"/>
      <c r="E94" s="56"/>
    </row>
    <row r="95" spans="1:5" ht="13.2">
      <c r="A95" s="8"/>
      <c r="B95" s="11" t="s">
        <v>166</v>
      </c>
      <c r="C95" s="12"/>
      <c r="D95" s="39"/>
      <c r="E95" s="39"/>
    </row>
    <row r="96" spans="1:5" ht="13.2">
      <c r="A96" s="8" t="s">
        <v>167</v>
      </c>
      <c r="B96" s="16" t="s">
        <v>44</v>
      </c>
      <c r="C96" s="19" t="s">
        <v>168</v>
      </c>
      <c r="D96" s="44">
        <v>0</v>
      </c>
      <c r="E96" s="44">
        <v>0</v>
      </c>
    </row>
    <row r="97" spans="1:5" ht="13.2">
      <c r="A97" s="8" t="s">
        <v>169</v>
      </c>
      <c r="B97" s="16" t="s">
        <v>44</v>
      </c>
      <c r="C97" s="19" t="s">
        <v>170</v>
      </c>
      <c r="D97" s="41">
        <v>1707180</v>
      </c>
      <c r="E97" s="41">
        <v>3700945</v>
      </c>
    </row>
    <row r="98" spans="1:5" ht="13.2">
      <c r="A98" s="8" t="s">
        <v>171</v>
      </c>
      <c r="B98" s="16" t="s">
        <v>44</v>
      </c>
      <c r="C98" s="19" t="s">
        <v>172</v>
      </c>
      <c r="D98" s="44"/>
      <c r="E98" s="44">
        <v>0</v>
      </c>
    </row>
    <row r="99" spans="1:5" ht="13.2">
      <c r="A99" s="8" t="s">
        <v>173</v>
      </c>
      <c r="B99" s="16" t="s">
        <v>44</v>
      </c>
      <c r="C99" s="19" t="s">
        <v>174</v>
      </c>
      <c r="D99" s="44"/>
      <c r="E99" s="44">
        <v>0</v>
      </c>
    </row>
    <row r="100" spans="1:5" ht="13.2">
      <c r="A100" s="8" t="s">
        <v>175</v>
      </c>
      <c r="B100" s="16" t="s">
        <v>44</v>
      </c>
      <c r="C100" s="19" t="s">
        <v>176</v>
      </c>
      <c r="D100" s="44"/>
      <c r="E100" s="44">
        <v>0</v>
      </c>
    </row>
    <row r="101" spans="1:5" ht="13.2">
      <c r="A101" s="8" t="s">
        <v>177</v>
      </c>
      <c r="B101" s="16" t="s">
        <v>5</v>
      </c>
      <c r="C101" s="19" t="s">
        <v>178</v>
      </c>
      <c r="D101" s="44"/>
      <c r="E101" s="44">
        <v>0</v>
      </c>
    </row>
    <row r="102" spans="1:5" ht="13.2">
      <c r="A102" s="8" t="s">
        <v>179</v>
      </c>
      <c r="B102" s="16" t="s">
        <v>5</v>
      </c>
      <c r="C102" s="19" t="s">
        <v>180</v>
      </c>
      <c r="D102" s="43">
        <v>10000000</v>
      </c>
      <c r="E102" s="43">
        <v>10126259</v>
      </c>
    </row>
    <row r="103" spans="1:5" ht="13.2">
      <c r="A103" s="8" t="s">
        <v>181</v>
      </c>
      <c r="B103" s="16" t="s">
        <v>44</v>
      </c>
      <c r="C103" s="19" t="s">
        <v>182</v>
      </c>
      <c r="D103" s="41">
        <v>3673000</v>
      </c>
      <c r="E103" s="41">
        <v>3119707</v>
      </c>
    </row>
    <row r="104" spans="1:5" ht="13.2">
      <c r="A104" s="8"/>
      <c r="B104" s="13" t="s">
        <v>44</v>
      </c>
      <c r="C104" s="25" t="s">
        <v>183</v>
      </c>
      <c r="D104" s="55">
        <f>SUM(D101:D103)</f>
        <v>13673000</v>
      </c>
      <c r="E104" s="55">
        <v>13245966</v>
      </c>
    </row>
    <row r="105" spans="1:5" ht="13.2">
      <c r="A105" s="8" t="s">
        <v>184</v>
      </c>
      <c r="B105" s="29" t="s">
        <v>44</v>
      </c>
      <c r="C105" s="30" t="s">
        <v>185</v>
      </c>
      <c r="D105" s="55">
        <v>20000</v>
      </c>
      <c r="E105" s="55">
        <v>-93609</v>
      </c>
    </row>
    <row r="106" spans="1:5" ht="13.2">
      <c r="A106" s="8" t="s">
        <v>186</v>
      </c>
      <c r="B106" s="16" t="s">
        <v>5</v>
      </c>
      <c r="C106" s="31" t="s">
        <v>187</v>
      </c>
      <c r="D106" s="59">
        <v>0</v>
      </c>
      <c r="E106" s="59">
        <v>0</v>
      </c>
    </row>
    <row r="107" spans="1:5" ht="13.2">
      <c r="A107" s="8" t="s">
        <v>188</v>
      </c>
      <c r="B107" s="16" t="s">
        <v>16</v>
      </c>
      <c r="C107" s="19" t="s">
        <v>189</v>
      </c>
      <c r="D107" s="41">
        <v>-6817785</v>
      </c>
      <c r="E107" s="41">
        <v>-6542521</v>
      </c>
    </row>
    <row r="108" spans="1:5" ht="13.2">
      <c r="A108" s="8"/>
      <c r="B108" s="22" t="s">
        <v>190</v>
      </c>
      <c r="C108" s="23"/>
      <c r="D108" s="60">
        <f>+SUM(D96:D100)+D104+D105+D106+D107</f>
        <v>8582395</v>
      </c>
      <c r="E108" s="60">
        <v>10310781</v>
      </c>
    </row>
    <row r="109" spans="1:5" ht="13.2">
      <c r="A109" s="8"/>
      <c r="B109" s="32"/>
      <c r="C109" s="31"/>
      <c r="D109" s="59"/>
      <c r="E109" s="59"/>
    </row>
    <row r="110" spans="1:5" ht="13.2">
      <c r="A110" s="8"/>
      <c r="B110" s="11" t="s">
        <v>191</v>
      </c>
      <c r="C110" s="12"/>
      <c r="D110" s="61">
        <f>D55+D93+D108</f>
        <v>-31170745.979572952</v>
      </c>
      <c r="E110" s="61">
        <v>24844621</v>
      </c>
    </row>
    <row r="111" spans="1:5" ht="13.2">
      <c r="A111" s="8" t="s">
        <v>192</v>
      </c>
      <c r="B111" s="33" t="s">
        <v>193</v>
      </c>
      <c r="C111" s="34"/>
      <c r="D111" s="55">
        <v>-31170746</v>
      </c>
      <c r="E111" s="55">
        <v>24844621</v>
      </c>
    </row>
    <row r="112" spans="1:5">
      <c r="A112" s="3"/>
      <c r="B112" s="35"/>
      <c r="C112" s="36"/>
      <c r="D112" s="62"/>
      <c r="E112" s="62"/>
    </row>
    <row r="113" spans="1:5" s="4" customFormat="1" ht="24" customHeight="1" thickBot="1">
      <c r="A113" s="3"/>
      <c r="B113" s="66" t="s">
        <v>194</v>
      </c>
      <c r="C113" s="67"/>
      <c r="D113" s="63">
        <f>D110-D111</f>
        <v>2.0427048206329346E-2</v>
      </c>
      <c r="E113" s="63">
        <f>E110-E111</f>
        <v>0</v>
      </c>
    </row>
    <row r="115" spans="1:5">
      <c r="D115" s="6"/>
      <c r="E115" s="6"/>
    </row>
  </sheetData>
  <mergeCells count="2">
    <mergeCell ref="B1:C1"/>
    <mergeCell ref="B113:C113"/>
  </mergeCells>
  <pageMargins left="0.94488188976377963" right="0.94488188976377963" top="0.98425196850393704" bottom="0.98425196850393704" header="0.51181102362204722" footer="0.51181102362204722"/>
  <pageSetup paperSize="8" fitToHeight="2" orientation="portrait" r:id="rId1"/>
  <headerFooter alignWithMargins="0">
    <oddHeader>&amp;C&amp;"Arial,Grassetto"&amp;14RENDICONTO FINANZIARIO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FI inviato</vt:lpstr>
      <vt:lpstr>'FI inviato'!Area_stampa</vt:lpstr>
      <vt:lpstr>'FI inviato'!Titoli_stampa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Pagoto Giacomo</cp:lastModifiedBy>
  <cp:lastPrinted>2022-06-03T14:06:21Z</cp:lastPrinted>
  <dcterms:created xsi:type="dcterms:W3CDTF">2021-07-02T09:39:40Z</dcterms:created>
  <dcterms:modified xsi:type="dcterms:W3CDTF">2022-10-28T13:45:19Z</dcterms:modified>
</cp:coreProperties>
</file>