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bantir\Documents\Bil 2019\04 Bilancio Preventivo\Trasparenza\"/>
    </mc:Choice>
  </mc:AlternateContent>
  <bookViews>
    <workbookView xWindow="0" yWindow="0" windowWidth="23040" windowHeight="8904"/>
  </bookViews>
  <sheets>
    <sheet name="Conto Economico" sheetId="1" r:id="rId1"/>
  </sheets>
  <externalReferences>
    <externalReference r:id="rId2"/>
  </externalReferences>
  <definedNames>
    <definedName name="_xlnm.Print_Area" localSheetId="0">'Conto Economico'!$A$1:$J$119</definedName>
    <definedName name="h">#REF!</definedName>
    <definedName name="_xlnm.Print_Titles" localSheetId="0">'Conto Economico'!$1:$5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1" l="1"/>
  <c r="I115" i="1"/>
  <c r="J114" i="1"/>
  <c r="I114" i="1"/>
  <c r="J113" i="1"/>
  <c r="I113" i="1"/>
  <c r="I112" i="1"/>
  <c r="J112" i="1" s="1"/>
  <c r="I111" i="1"/>
  <c r="J111" i="1" s="1"/>
  <c r="J110" i="1"/>
  <c r="I110" i="1"/>
  <c r="H109" i="1"/>
  <c r="H116" i="1" s="1"/>
  <c r="I103" i="1"/>
  <c r="J103" i="1" s="1"/>
  <c r="I102" i="1"/>
  <c r="J102" i="1" s="1"/>
  <c r="H101" i="1"/>
  <c r="J100" i="1"/>
  <c r="I100" i="1"/>
  <c r="J99" i="1"/>
  <c r="I99" i="1"/>
  <c r="H98" i="1"/>
  <c r="H104" i="1" s="1"/>
  <c r="G98" i="1"/>
  <c r="I98" i="1" s="1"/>
  <c r="J98" i="1" s="1"/>
  <c r="J94" i="1"/>
  <c r="I94" i="1"/>
  <c r="J93" i="1"/>
  <c r="H95" i="1"/>
  <c r="I93" i="1"/>
  <c r="J89" i="1"/>
  <c r="I89" i="1"/>
  <c r="H90" i="1"/>
  <c r="I88" i="1"/>
  <c r="J88" i="1" s="1"/>
  <c r="I82" i="1"/>
  <c r="J82" i="1" s="1"/>
  <c r="J81" i="1"/>
  <c r="I81" i="1"/>
  <c r="J80" i="1"/>
  <c r="I80" i="1"/>
  <c r="I79" i="1"/>
  <c r="J79" i="1" s="1"/>
  <c r="H78" i="1"/>
  <c r="J77" i="1"/>
  <c r="I77" i="1"/>
  <c r="J76" i="1"/>
  <c r="I76" i="1"/>
  <c r="H75" i="1"/>
  <c r="G75" i="1"/>
  <c r="I75" i="1" s="1"/>
  <c r="J75" i="1" s="1"/>
  <c r="I74" i="1"/>
  <c r="J74" i="1" s="1"/>
  <c r="J73" i="1"/>
  <c r="I73" i="1"/>
  <c r="J72" i="1"/>
  <c r="I72" i="1"/>
  <c r="I71" i="1"/>
  <c r="J71" i="1" s="1"/>
  <c r="H70" i="1"/>
  <c r="J69" i="1"/>
  <c r="I69" i="1"/>
  <c r="J68" i="1"/>
  <c r="I68" i="1"/>
  <c r="I67" i="1"/>
  <c r="J67" i="1" s="1"/>
  <c r="I66" i="1"/>
  <c r="J66" i="1" s="1"/>
  <c r="J65" i="1"/>
  <c r="I65" i="1"/>
  <c r="J64" i="1"/>
  <c r="I64" i="1"/>
  <c r="H63" i="1"/>
  <c r="G63" i="1"/>
  <c r="I63" i="1" s="1"/>
  <c r="J63" i="1" s="1"/>
  <c r="I62" i="1"/>
  <c r="J62" i="1" s="1"/>
  <c r="J61" i="1"/>
  <c r="I61" i="1"/>
  <c r="J60" i="1"/>
  <c r="I60" i="1"/>
  <c r="I59" i="1"/>
  <c r="J59" i="1" s="1"/>
  <c r="I58" i="1"/>
  <c r="J58" i="1" s="1"/>
  <c r="H57" i="1"/>
  <c r="J56" i="1"/>
  <c r="I56" i="1"/>
  <c r="I55" i="1"/>
  <c r="J55" i="1" s="1"/>
  <c r="I54" i="1"/>
  <c r="J54" i="1" s="1"/>
  <c r="J53" i="1"/>
  <c r="I53" i="1"/>
  <c r="J52" i="1"/>
  <c r="I52" i="1"/>
  <c r="I51" i="1"/>
  <c r="J51" i="1" s="1"/>
  <c r="I50" i="1"/>
  <c r="J50" i="1" s="1"/>
  <c r="I49" i="1"/>
  <c r="J49" i="1" s="1"/>
  <c r="J48" i="1"/>
  <c r="I48" i="1"/>
  <c r="J47" i="1"/>
  <c r="I47" i="1"/>
  <c r="I46" i="1"/>
  <c r="J46" i="1" s="1"/>
  <c r="I45" i="1"/>
  <c r="J45" i="1" s="1"/>
  <c r="J44" i="1"/>
  <c r="I44" i="1"/>
  <c r="J43" i="1"/>
  <c r="I43" i="1"/>
  <c r="I42" i="1"/>
  <c r="J42" i="1" s="1"/>
  <c r="I41" i="1"/>
  <c r="J41" i="1" s="1"/>
  <c r="J40" i="1"/>
  <c r="I40" i="1"/>
  <c r="H39" i="1"/>
  <c r="I38" i="1"/>
  <c r="J38" i="1" s="1"/>
  <c r="I37" i="1"/>
  <c r="J37" i="1" s="1"/>
  <c r="H36" i="1"/>
  <c r="H83" i="1" s="1"/>
  <c r="I32" i="1"/>
  <c r="J32" i="1" s="1"/>
  <c r="J31" i="1"/>
  <c r="I31" i="1"/>
  <c r="J30" i="1"/>
  <c r="I30" i="1"/>
  <c r="I29" i="1"/>
  <c r="J29" i="1" s="1"/>
  <c r="I28" i="1"/>
  <c r="J28" i="1" s="1"/>
  <c r="J27" i="1"/>
  <c r="I27" i="1"/>
  <c r="J26" i="1"/>
  <c r="I26" i="1"/>
  <c r="G24" i="1"/>
  <c r="J22" i="1"/>
  <c r="I22" i="1"/>
  <c r="I20" i="1"/>
  <c r="J19" i="1"/>
  <c r="I19" i="1"/>
  <c r="J18" i="1"/>
  <c r="I18" i="1"/>
  <c r="J17" i="1"/>
  <c r="I17" i="1"/>
  <c r="H16" i="1"/>
  <c r="G16" i="1"/>
  <c r="I16" i="1" s="1"/>
  <c r="J15" i="1"/>
  <c r="I15" i="1"/>
  <c r="I14" i="1"/>
  <c r="J13" i="1"/>
  <c r="I13" i="1"/>
  <c r="J12" i="1"/>
  <c r="I12" i="1"/>
  <c r="J11" i="1"/>
  <c r="I11" i="1"/>
  <c r="I10" i="1"/>
  <c r="G9" i="1"/>
  <c r="I8" i="1"/>
  <c r="G7" i="1"/>
  <c r="G33" i="1" s="1"/>
  <c r="J10" i="1" l="1"/>
  <c r="J14" i="1"/>
  <c r="J16" i="1"/>
  <c r="J20" i="1"/>
  <c r="J8" i="1"/>
  <c r="J21" i="1"/>
  <c r="I24" i="1"/>
  <c r="I23" i="1"/>
  <c r="J23" i="1" s="1"/>
  <c r="H24" i="1"/>
  <c r="G36" i="1"/>
  <c r="H9" i="1"/>
  <c r="I9" i="1" s="1"/>
  <c r="G39" i="1"/>
  <c r="I39" i="1" s="1"/>
  <c r="J39" i="1" s="1"/>
  <c r="I21" i="1"/>
  <c r="I25" i="1"/>
  <c r="J25" i="1" s="1"/>
  <c r="G70" i="1"/>
  <c r="I70" i="1" s="1"/>
  <c r="J70" i="1" s="1"/>
  <c r="G78" i="1"/>
  <c r="I78" i="1" s="1"/>
  <c r="J78" i="1" s="1"/>
  <c r="G101" i="1"/>
  <c r="I101" i="1" s="1"/>
  <c r="J101" i="1" s="1"/>
  <c r="G57" i="1"/>
  <c r="I57" i="1" s="1"/>
  <c r="J57" i="1" s="1"/>
  <c r="G90" i="1"/>
  <c r="I90" i="1" s="1"/>
  <c r="J90" i="1" s="1"/>
  <c r="G95" i="1"/>
  <c r="I95" i="1" s="1"/>
  <c r="J95" i="1" s="1"/>
  <c r="G104" i="1"/>
  <c r="I104" i="1" s="1"/>
  <c r="J104" i="1" s="1"/>
  <c r="G109" i="1"/>
  <c r="I109" i="1" l="1"/>
  <c r="J109" i="1" s="1"/>
  <c r="G116" i="1"/>
  <c r="I116" i="1" s="1"/>
  <c r="J116" i="1" s="1"/>
  <c r="I36" i="1"/>
  <c r="J36" i="1" s="1"/>
  <c r="G83" i="1"/>
  <c r="J24" i="1"/>
  <c r="J9" i="1"/>
  <c r="H7" i="1"/>
  <c r="I83" i="1" l="1"/>
  <c r="J83" i="1" s="1"/>
  <c r="G85" i="1"/>
  <c r="H33" i="1"/>
  <c r="I7" i="1"/>
  <c r="J7" i="1" s="1"/>
  <c r="H85" i="1" l="1"/>
  <c r="I33" i="1"/>
  <c r="J33" i="1" s="1"/>
  <c r="G106" i="1"/>
  <c r="G118" i="1" l="1"/>
  <c r="H106" i="1"/>
  <c r="J85" i="1"/>
  <c r="I85" i="1"/>
  <c r="H118" i="1" l="1"/>
  <c r="I118" i="1"/>
  <c r="I106" i="1"/>
  <c r="J106" i="1" s="1"/>
  <c r="J118" i="1" l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<sst xmlns="http://schemas.openxmlformats.org/spreadsheetml/2006/main" count="209" uniqueCount="147">
  <si>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</si>
  <si>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</si>
  <si>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</si>
  <si>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VARIAZIONE 2019-2018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</si>
  <si>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</si>
  <si>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</si>
  <si>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</si>
  <si>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</si>
  <si>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</si>
  <si>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</si>
  <si>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</si>
  <si>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</si>
  <si>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</si>
  <si>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</si>
  <si>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</si>
  <si>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</si>
  <si>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</si>
  <si>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</si>
  <si>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</si>
  <si>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</si>
  <si>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</si>
  <si>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</si>
  <si>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</si>
  <si>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</si>
  <si>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</si>
  <si>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</si>
  <si>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</si>
  <si>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</si>
  <si>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</si>
  <si>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</si>
  <si>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</si>
  <si>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</si>
  <si>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</si>
  <si>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</si>
  <si>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</si>
  <si>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</si>
  <si>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</si>
  <si>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</si>
  <si>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</si>
  <si>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</si>
  <si>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</si>
  <si>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</si>
  <si>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</si>
  <si>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</si>
  <si>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</si>
  <si>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</si>
  <si>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</si>
  <si>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</si>
  <si>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</si>
  <si>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</si>
  <si>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</si>
  <si>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</si>
  <si>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</si>
  <si>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</si>
  <si>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</si>
  <si>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</si>
  <si>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</si>
  <si>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</si>
  <si>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</si>
  <si>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</si>
  <si>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</si>
  <si>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</si>
  <si>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</si>
  <si>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</si>
  <si>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</si>
  <si>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</si>
  <si>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</si>
  <si>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</si>
  <si>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</si>
  <si>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</si>
  <si>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</si>
  <si>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</si>
  <si>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</si>
  <si>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</si>
  <si>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</si>
  <si>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</si>
  <si>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</si>
  <si>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</si>
  <si>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</si>
  <si>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</si>
  <si>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</si>
  <si>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</si>
  <si>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</si>
  <si>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</si>
  <si>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</si>
  <si>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</si>
  <si>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</si>
  <si>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</si>
  <si>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</si>
  <si>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</si>
  <si>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</si>
  <si>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</si>
  <si>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</si>
  <si>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</si>
  <si>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</si>
  <si>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</si>
  <si>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</si>
  <si>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</si>
  <si>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</si>
  <si>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</si>
  <si>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</si>
  <si>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</si>
  <si>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</si>
  <si>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</si>
  <si>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</si>
  <si>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</si>
  <si>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</si>
  <si>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</si>
  <si>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</si>
  <si>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</si>
  <si>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</si>
  <si>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</si>
  <si>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</si>
  <si>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</si>
  <si>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</si>
  <si>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</si>
  <si>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</si>
  <si>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</si>
  <si>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</si>
  <si>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</si>
  <si>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</si>
  <si>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</si>
  <si>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</si>
  <si>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</si>
  <si>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</si>
  <si>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</si>
  <si>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</si>
  <si>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</si>
  <si>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</si>
  <si>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</si>
  <si>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</si>
  <si>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</si>
  <si>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</si>
  <si>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</si>
  <si>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</si>
  <si>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</si>
  <si>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</si>
  <si>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</si>
  <si>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</si>
  <si>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</si>
  <si>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</si>
  <si>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</si>
  <si>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</si>
  <si>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</si>
  <si>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</si>
  <si>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Preventivo 2019</t>
  </si>
  <si>
    <t>Consuntivo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</si>
</sst>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0.0%"/>
    <numFmt numFmtId="168" formatCode="#,##0_ ;\-#,##0\ 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/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4" fontId="6" fillId="2" borderId="12" xfId="3" applyNumberFormat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6" fillId="2" borderId="13" xfId="3" applyNumberFormat="1" applyFont="1" applyFill="1" applyBorder="1" applyAlignment="1">
      <alignment horizontal="center" vertical="center" wrapText="1"/>
    </xf>
    <xf numFmtId="0" fontId="11" fillId="2" borderId="0" xfId="1" applyFont="1" applyFill="1"/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6" fillId="2" borderId="17" xfId="3" applyNumberFormat="1" applyFont="1" applyFill="1" applyBorder="1" applyAlignment="1">
      <alignment horizontal="center" vertical="center" wrapText="1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164" fontId="10" fillId="2" borderId="20" xfId="2" applyFont="1" applyFill="1" applyBorder="1" applyAlignment="1">
      <alignment horizontal="left" vertical="center"/>
    </xf>
    <xf numFmtId="164" fontId="10" fillId="2" borderId="21" xfId="2" applyFont="1" applyFill="1" applyBorder="1" applyAlignment="1">
      <alignment horizontal="left" vertical="center"/>
    </xf>
    <xf numFmtId="164" fontId="10" fillId="2" borderId="22" xfId="2" applyFont="1" applyFill="1" applyBorder="1" applyAlignment="1">
      <alignment horizontal="left" vertical="center"/>
    </xf>
    <xf numFmtId="165" fontId="10" fillId="2" borderId="23" xfId="4" applyNumberFormat="1" applyFont="1" applyFill="1" applyBorder="1" applyAlignment="1">
      <alignment vertical="center"/>
    </xf>
    <xf numFmtId="165" fontId="10" fillId="2" borderId="23" xfId="5" applyNumberFormat="1" applyFont="1" applyFill="1" applyBorder="1" applyAlignment="1">
      <alignment horizontal="center" vertical="center"/>
    </xf>
    <xf numFmtId="167" fontId="10" fillId="2" borderId="24" xfId="6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49" fontId="10" fillId="2" borderId="25" xfId="2" applyNumberFormat="1" applyFont="1" applyFill="1" applyBorder="1" applyAlignment="1">
      <alignment horizontal="left" vertical="center"/>
    </xf>
    <xf numFmtId="49" fontId="10" fillId="2" borderId="0" xfId="2" applyNumberFormat="1" applyFont="1" applyFill="1" applyBorder="1" applyAlignment="1">
      <alignment horizontal="right" vertical="center"/>
    </xf>
    <xf numFmtId="49" fontId="10" fillId="2" borderId="0" xfId="2" applyNumberFormat="1" applyFont="1" applyFill="1" applyBorder="1" applyAlignment="1">
      <alignment horizontal="left" vertical="center"/>
    </xf>
    <xf numFmtId="49" fontId="10" fillId="2" borderId="26" xfId="2" applyNumberFormat="1" applyFont="1" applyFill="1" applyBorder="1" applyAlignment="1">
      <alignment horizontal="left" vertical="center"/>
    </xf>
    <xf numFmtId="168" fontId="10" fillId="2" borderId="27" xfId="4" applyNumberFormat="1" applyFont="1" applyFill="1" applyBorder="1" applyAlignment="1">
      <alignment vertical="center"/>
    </xf>
    <xf numFmtId="168" fontId="10" fillId="2" borderId="27" xfId="5" applyNumberFormat="1" applyFont="1" applyFill="1" applyBorder="1" applyAlignment="1">
      <alignment vertical="center"/>
    </xf>
    <xf numFmtId="167" fontId="10" fillId="2" borderId="28" xfId="6" applyNumberFormat="1" applyFont="1" applyFill="1" applyBorder="1" applyAlignment="1">
      <alignment horizontal="right" vertical="center"/>
    </xf>
    <xf numFmtId="49" fontId="11" fillId="2" borderId="25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1" fillId="2" borderId="26" xfId="2" applyNumberFormat="1" applyFont="1" applyFill="1" applyBorder="1" applyAlignment="1">
      <alignment horizontal="left" vertical="center"/>
    </xf>
    <xf numFmtId="168" fontId="11" fillId="2" borderId="27" xfId="4" applyNumberFormat="1" applyFont="1" applyFill="1" applyBorder="1" applyAlignment="1">
      <alignment vertical="center"/>
    </xf>
    <xf numFmtId="168" fontId="11" fillId="2" borderId="27" xfId="5" applyNumberFormat="1" applyFont="1" applyFill="1" applyBorder="1" applyAlignment="1">
      <alignment vertical="center"/>
    </xf>
    <xf numFmtId="167" fontId="11" fillId="2" borderId="28" xfId="6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49" fontId="11" fillId="0" borderId="25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14" fillId="0" borderId="26" xfId="2" applyNumberFormat="1" applyFont="1" applyFill="1" applyBorder="1" applyAlignment="1">
      <alignment horizontal="left" vertical="center"/>
    </xf>
    <xf numFmtId="168" fontId="11" fillId="0" borderId="26" xfId="4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168" fontId="11" fillId="0" borderId="27" xfId="5" applyNumberFormat="1" applyFont="1" applyFill="1" applyBorder="1" applyAlignment="1">
      <alignment vertical="center"/>
    </xf>
    <xf numFmtId="167" fontId="11" fillId="0" borderId="28" xfId="6" applyNumberFormat="1" applyFont="1" applyFill="1" applyBorder="1" applyAlignment="1">
      <alignment horizontal="right" vertical="center"/>
    </xf>
    <xf numFmtId="49" fontId="11" fillId="2" borderId="26" xfId="1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168" fontId="14" fillId="2" borderId="27" xfId="5" applyNumberFormat="1" applyFont="1" applyFill="1" applyBorder="1" applyAlignment="1">
      <alignment vertical="center"/>
    </xf>
    <xf numFmtId="167" fontId="14" fillId="2" borderId="28" xfId="6" applyNumberFormat="1" applyFont="1" applyFill="1" applyBorder="1" applyAlignment="1">
      <alignment horizontal="right" vertical="center"/>
    </xf>
    <xf numFmtId="49" fontId="10" fillId="2" borderId="25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 wrapText="1"/>
    </xf>
    <xf numFmtId="49" fontId="10" fillId="2" borderId="26" xfId="2" applyNumberFormat="1" applyFont="1" applyFill="1" applyBorder="1" applyAlignment="1">
      <alignment vertical="center" wrapText="1"/>
    </xf>
    <xf numFmtId="49" fontId="10" fillId="3" borderId="14" xfId="1" applyNumberFormat="1" applyFont="1" applyFill="1" applyBorder="1" applyAlignment="1">
      <alignment horizontal="center" vertical="center"/>
    </xf>
    <xf numFmtId="49" fontId="10" fillId="3" borderId="15" xfId="2" applyNumberFormat="1" applyFont="1" applyFill="1" applyBorder="1" applyAlignment="1">
      <alignment horizontal="left" vertical="center"/>
    </xf>
    <xf numFmtId="49" fontId="10" fillId="3" borderId="16" xfId="2" applyNumberFormat="1" applyFont="1" applyFill="1" applyBorder="1" applyAlignment="1">
      <alignment horizontal="left" vertical="center"/>
    </xf>
    <xf numFmtId="168" fontId="10" fillId="3" borderId="18" xfId="5" applyNumberFormat="1" applyFont="1" applyFill="1" applyBorder="1" applyAlignment="1">
      <alignment vertical="center"/>
    </xf>
    <xf numFmtId="167" fontId="10" fillId="3" borderId="19" xfId="6" applyNumberFormat="1" applyFont="1" applyFill="1" applyBorder="1" applyAlignment="1">
      <alignment horizontal="right" vertical="center"/>
    </xf>
    <xf numFmtId="49" fontId="11" fillId="2" borderId="25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center" vertical="center"/>
    </xf>
    <xf numFmtId="49" fontId="10" fillId="2" borderId="26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5" fillId="2" borderId="0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vertical="center"/>
    </xf>
    <xf numFmtId="49" fontId="15" fillId="2" borderId="26" xfId="1" applyNumberFormat="1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0" fillId="2" borderId="26" xfId="1" applyNumberFormat="1" applyFont="1" applyFill="1" applyBorder="1" applyAlignment="1">
      <alignment vertical="center"/>
    </xf>
    <xf numFmtId="49" fontId="11" fillId="2" borderId="26" xfId="1" applyNumberFormat="1" applyFont="1" applyFill="1" applyBorder="1" applyAlignment="1">
      <alignment vertical="center"/>
    </xf>
    <xf numFmtId="49" fontId="15" fillId="2" borderId="0" xfId="1" applyNumberFormat="1" applyFont="1" applyFill="1" applyBorder="1" applyAlignment="1">
      <alignment horizontal="left" vertical="center"/>
    </xf>
    <xf numFmtId="49" fontId="11" fillId="2" borderId="25" xfId="1" applyNumberFormat="1" applyFont="1" applyFill="1" applyBorder="1" applyAlignment="1">
      <alignment horizontal="left" vertical="center"/>
    </xf>
    <xf numFmtId="49" fontId="17" fillId="4" borderId="29" xfId="2" applyNumberFormat="1" applyFont="1" applyFill="1" applyBorder="1" applyAlignment="1">
      <alignment horizontal="left" vertical="center"/>
    </xf>
    <xf numFmtId="49" fontId="10" fillId="4" borderId="30" xfId="2" applyNumberFormat="1" applyFont="1" applyFill="1" applyBorder="1" applyAlignment="1">
      <alignment horizontal="left" vertical="center"/>
    </xf>
    <xf numFmtId="49" fontId="10" fillId="4" borderId="31" xfId="2" applyNumberFormat="1" applyFont="1" applyFill="1" applyBorder="1" applyAlignment="1">
      <alignment horizontal="left" vertical="center"/>
    </xf>
    <xf numFmtId="168" fontId="10" fillId="4" borderId="32" xfId="5" applyNumberFormat="1" applyFont="1" applyFill="1" applyBorder="1" applyAlignment="1">
      <alignment vertical="center"/>
    </xf>
    <xf numFmtId="167" fontId="10" fillId="4" borderId="33" xfId="6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49" fontId="10" fillId="2" borderId="34" xfId="2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center" vertical="center"/>
    </xf>
    <xf numFmtId="49" fontId="10" fillId="2" borderId="35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vertical="center"/>
    </xf>
    <xf numFmtId="49" fontId="10" fillId="2" borderId="36" xfId="1" applyNumberFormat="1" applyFont="1" applyFill="1" applyBorder="1" applyAlignment="1">
      <alignment vertical="center"/>
    </xf>
    <xf numFmtId="168" fontId="10" fillId="2" borderId="37" xfId="4" applyNumberFormat="1" applyFont="1" applyFill="1" applyBorder="1" applyAlignment="1">
      <alignment vertical="center"/>
    </xf>
    <xf numFmtId="168" fontId="10" fillId="2" borderId="37" xfId="5" applyNumberFormat="1" applyFont="1" applyFill="1" applyBorder="1" applyAlignment="1">
      <alignment vertical="center"/>
    </xf>
    <xf numFmtId="167" fontId="10" fillId="2" borderId="38" xfId="6" applyNumberFormat="1" applyFont="1" applyFill="1" applyBorder="1" applyAlignment="1">
      <alignment horizontal="right" vertical="center"/>
    </xf>
    <xf numFmtId="168" fontId="10" fillId="3" borderId="18" xfId="4" applyNumberFormat="1" applyFont="1" applyFill="1" applyBorder="1" applyAlignment="1">
      <alignment vertical="center"/>
    </xf>
    <xf numFmtId="49" fontId="10" fillId="2" borderId="39" xfId="1" applyNumberFormat="1" applyFont="1" applyFill="1" applyBorder="1" applyAlignment="1">
      <alignment horizontal="center" vertical="center"/>
    </xf>
    <xf numFmtId="49" fontId="10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vertical="center"/>
    </xf>
    <xf numFmtId="49" fontId="11" fillId="2" borderId="41" xfId="1" applyNumberFormat="1" applyFont="1" applyFill="1" applyBorder="1" applyAlignment="1">
      <alignment vertical="center"/>
    </xf>
    <xf numFmtId="0" fontId="11" fillId="2" borderId="42" xfId="4" applyNumberFormat="1" applyFont="1" applyFill="1" applyBorder="1" applyAlignment="1">
      <alignment vertical="center"/>
    </xf>
    <xf numFmtId="165" fontId="11" fillId="2" borderId="42" xfId="5" applyNumberFormat="1" applyFont="1" applyFill="1" applyBorder="1" applyAlignment="1">
      <alignment horizontal="center" vertical="center"/>
    </xf>
    <xf numFmtId="167" fontId="10" fillId="2" borderId="43" xfId="6" applyNumberFormat="1" applyFont="1" applyFill="1" applyBorder="1" applyAlignment="1">
      <alignment horizontal="right" vertical="center"/>
    </xf>
    <xf numFmtId="49" fontId="10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vertical="center"/>
    </xf>
    <xf numFmtId="0" fontId="11" fillId="2" borderId="0" xfId="4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7" fontId="10" fillId="2" borderId="0" xfId="6" applyNumberFormat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4" applyNumberFormat="1" applyFont="1" applyFill="1"/>
    <xf numFmtId="49" fontId="11" fillId="2" borderId="0" xfId="1" applyNumberFormat="1" applyFont="1" applyFill="1"/>
    <xf numFmtId="0" fontId="11" fillId="2" borderId="0" xfId="1" applyNumberFormat="1" applyFont="1" applyFill="1"/>
  </cellXfs>
  <cellStyles count="7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4"/>
    <cellStyle name="Migliaia_Asl 6_Raccordo MONISANIT al 31 dicembre 2007 (v. FINALE del 30.05.2008) 2" xfId="5"/>
    <cellStyle name="Normale" xfId="0" builtinId="0"/>
    <cellStyle name="Normale_Asl 6_Raccordo MONISANIT al 31 dicembre 2007 (v. FINALE del 30.05.2008) 2" xfId="1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antir/Documents/Bil%202019/04%20Bilancio%20Preventivo/CE%20118%20Prev%2019%20Cons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Analitico"/>
      <sheetName val="CE_118"/>
      <sheetName val="Conto Economico"/>
      <sheetName val="Foglio1"/>
      <sheetName val="Foglio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87"/>
  <sheetViews>
    <sheetView tabSelected="1" topLeftCell="A4" zoomScale="75" workbookViewId="0">
      <pane ySplit="2" topLeftCell="A105" activePane="bottomLeft" state="frozen"/>
      <selection activeCell="A4" sqref="A4"/>
      <selection pane="bottomLeft" activeCell="G114" sqref="G114"/>
    </sheetView>
  </sheetViews>
  <sheetFormatPr defaultColWidth="10.44140625" defaultRowHeight="15.6" x14ac:dyDescent="0.3"/>
  <cols>
    <col min="1" max="1" width="4" style="118" customWidth="1"/>
    <col min="2" max="2" width="4.5546875" style="118" customWidth="1"/>
    <col min="3" max="3" width="2.5546875" style="118" customWidth="1"/>
    <col min="4" max="5" width="4" style="118" customWidth="1"/>
    <col min="6" max="6" width="93" style="18" customWidth="1"/>
    <col min="7" max="8" width="20.5546875" style="18" customWidth="1"/>
    <col min="9" max="9" width="18.109375" style="18" customWidth="1"/>
    <col min="10" max="10" width="13.109375" style="18" customWidth="1"/>
    <col min="11" max="16384" width="10.44140625" style="18"/>
  </cols>
  <sheetData>
    <row r="1" spans="1:10" s="5" customFormat="1" ht="27.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</row>
    <row r="2" spans="1:10" s="5" customFormat="1" ht="27.6" customHeight="1" thickBot="1" x14ac:dyDescent="0.35">
      <c r="A2" s="6"/>
      <c r="B2" s="7"/>
      <c r="C2" s="7"/>
      <c r="D2" s="7"/>
      <c r="E2" s="7"/>
      <c r="F2" s="7"/>
      <c r="G2" s="7"/>
      <c r="H2" s="7"/>
      <c r="I2" s="8"/>
      <c r="J2" s="9"/>
    </row>
    <row r="3" spans="1:10" s="11" customFormat="1" ht="15" customHeight="1" thickBot="1" x14ac:dyDescent="0.3">
      <c r="A3" s="10"/>
      <c r="B3" s="10"/>
      <c r="C3" s="10"/>
      <c r="D3" s="10"/>
      <c r="E3" s="10"/>
      <c r="F3" s="10"/>
    </row>
    <row r="4" spans="1:10" ht="19.5" customHeight="1" x14ac:dyDescent="0.3">
      <c r="A4" s="12" t="s">
        <v>2</v>
      </c>
      <c r="B4" s="13"/>
      <c r="C4" s="13"/>
      <c r="D4" s="13"/>
      <c r="E4" s="13"/>
      <c r="F4" s="14"/>
      <c r="G4" s="15" t="s">
        <v>145</v>
      </c>
      <c r="H4" s="15" t="s">
        <v>146</v>
      </c>
      <c r="I4" s="16" t="s">
        <v>3</v>
      </c>
      <c r="J4" s="17"/>
    </row>
    <row r="5" spans="1:10" ht="32.25" customHeight="1" x14ac:dyDescent="0.3">
      <c r="A5" s="19"/>
      <c r="B5" s="20"/>
      <c r="C5" s="20"/>
      <c r="D5" s="20"/>
      <c r="E5" s="20"/>
      <c r="F5" s="21"/>
      <c r="G5" s="22"/>
      <c r="H5" s="22"/>
      <c r="I5" s="23" t="s">
        <v>4</v>
      </c>
      <c r="J5" s="24" t="s">
        <v>5</v>
      </c>
    </row>
    <row r="6" spans="1:10" s="31" customFormat="1" ht="27" customHeight="1" x14ac:dyDescent="0.3">
      <c r="A6" s="25" t="s">
        <v>6</v>
      </c>
      <c r="B6" s="26" t="s">
        <v>7</v>
      </c>
      <c r="C6" s="26"/>
      <c r="D6" s="26"/>
      <c r="E6" s="26"/>
      <c r="F6" s="27"/>
      <c r="G6" s="28"/>
      <c r="H6" s="28"/>
      <c r="I6" s="29"/>
      <c r="J6" s="30"/>
    </row>
    <row r="7" spans="1:10" s="31" customFormat="1" ht="27" customHeight="1" x14ac:dyDescent="0.3">
      <c r="A7" s="32"/>
      <c r="B7" s="33" t="s">
        <v>8</v>
      </c>
      <c r="C7" s="34" t="s">
        <v>9</v>
      </c>
      <c r="D7" s="34"/>
      <c r="E7" s="34"/>
      <c r="F7" s="35"/>
      <c r="G7" s="36">
        <f>G8+G9+G16+G21</f>
        <v>1166927096.7000005</v>
      </c>
      <c r="H7" s="36">
        <f>H8+H9+H16+H21</f>
        <v>1155682052.0000002</v>
      </c>
      <c r="I7" s="37">
        <f t="shared" ref="I7:I33" si="0">G7-H7</f>
        <v>11245044.700000286</v>
      </c>
      <c r="J7" s="38">
        <f t="shared" ref="J7:J33" si="1">IF(H7=0,"-    ",I7/H7)</f>
        <v>9.7302235338342733E-3</v>
      </c>
    </row>
    <row r="8" spans="1:10" s="46" customFormat="1" ht="27" customHeight="1" x14ac:dyDescent="0.3">
      <c r="A8" s="39"/>
      <c r="B8" s="40"/>
      <c r="C8" s="41"/>
      <c r="D8" s="40" t="s">
        <v>10</v>
      </c>
      <c r="E8" s="41" t="s">
        <v>11</v>
      </c>
      <c r="F8" s="42"/>
      <c r="G8" s="43">
        <v>1139111433.8400004</v>
      </c>
      <c r="H8" s="43">
        <v>1129989686.6100001</v>
      </c>
      <c r="I8" s="44">
        <f t="shared" si="0"/>
        <v>9121747.2300002575</v>
      </c>
      <c r="J8" s="45">
        <f t="shared" si="1"/>
        <v>8.0724163575030036E-3</v>
      </c>
    </row>
    <row r="9" spans="1:10" s="46" customFormat="1" ht="27" customHeight="1" x14ac:dyDescent="0.3">
      <c r="A9" s="39"/>
      <c r="B9" s="40"/>
      <c r="C9" s="41"/>
      <c r="D9" s="40" t="s">
        <v>12</v>
      </c>
      <c r="E9" s="41" t="s">
        <v>13</v>
      </c>
      <c r="F9" s="42"/>
      <c r="G9" s="43">
        <f>SUM(G10:G15)</f>
        <v>27515739.140000001</v>
      </c>
      <c r="H9" s="43">
        <f>SUM(H10:H15)</f>
        <v>25392441.670000002</v>
      </c>
      <c r="I9" s="44">
        <f t="shared" si="0"/>
        <v>2123297.4699999988</v>
      </c>
      <c r="J9" s="45">
        <f t="shared" si="1"/>
        <v>8.361927134043895E-2</v>
      </c>
    </row>
    <row r="10" spans="1:10" s="53" customFormat="1" ht="26.25" customHeight="1" x14ac:dyDescent="0.3">
      <c r="A10" s="47"/>
      <c r="B10" s="48"/>
      <c r="C10" s="49"/>
      <c r="D10" s="48"/>
      <c r="E10" s="50" t="s">
        <v>8</v>
      </c>
      <c r="F10" s="51" t="s">
        <v>14</v>
      </c>
      <c r="G10" s="52">
        <v>15202554</v>
      </c>
      <c r="H10" s="52">
        <v>15202554</v>
      </c>
      <c r="I10" s="44">
        <f t="shared" si="0"/>
        <v>0</v>
      </c>
      <c r="J10" s="45">
        <f t="shared" si="1"/>
        <v>0</v>
      </c>
    </row>
    <row r="11" spans="1:10" s="53" customFormat="1" ht="26.25" customHeight="1" x14ac:dyDescent="0.3">
      <c r="A11" s="47"/>
      <c r="B11" s="48"/>
      <c r="C11" s="49"/>
      <c r="D11" s="48"/>
      <c r="E11" s="50" t="s">
        <v>15</v>
      </c>
      <c r="F11" s="51" t="s">
        <v>16</v>
      </c>
      <c r="G11" s="52">
        <v>0</v>
      </c>
      <c r="H11" s="52">
        <v>0</v>
      </c>
      <c r="I11" s="44">
        <f t="shared" si="0"/>
        <v>0</v>
      </c>
      <c r="J11" s="45" t="str">
        <f t="shared" si="1"/>
        <v xml:space="preserve">-    </v>
      </c>
    </row>
    <row r="12" spans="1:10" s="53" customFormat="1" ht="26.25" customHeight="1" x14ac:dyDescent="0.3">
      <c r="A12" s="47"/>
      <c r="B12" s="48"/>
      <c r="C12" s="49"/>
      <c r="D12" s="48"/>
      <c r="E12" s="50" t="s">
        <v>17</v>
      </c>
      <c r="F12" s="51" t="s">
        <v>18</v>
      </c>
      <c r="G12" s="52">
        <v>1676113</v>
      </c>
      <c r="H12" s="52">
        <v>0</v>
      </c>
      <c r="I12" s="44">
        <f t="shared" si="0"/>
        <v>1676113</v>
      </c>
      <c r="J12" s="45" t="str">
        <f t="shared" si="1"/>
        <v xml:space="preserve">-    </v>
      </c>
    </row>
    <row r="13" spans="1:10" s="53" customFormat="1" ht="26.25" customHeight="1" x14ac:dyDescent="0.3">
      <c r="A13" s="47"/>
      <c r="B13" s="48"/>
      <c r="C13" s="49"/>
      <c r="D13" s="48"/>
      <c r="E13" s="50" t="s">
        <v>19</v>
      </c>
      <c r="F13" s="51" t="s">
        <v>20</v>
      </c>
      <c r="G13" s="52">
        <v>192202.42</v>
      </c>
      <c r="H13" s="52">
        <v>192202.42</v>
      </c>
      <c r="I13" s="44">
        <f t="shared" si="0"/>
        <v>0</v>
      </c>
      <c r="J13" s="45">
        <f t="shared" si="1"/>
        <v>0</v>
      </c>
    </row>
    <row r="14" spans="1:10" s="53" customFormat="1" ht="26.25" customHeight="1" x14ac:dyDescent="0.3">
      <c r="A14" s="47"/>
      <c r="B14" s="48"/>
      <c r="C14" s="49"/>
      <c r="D14" s="48"/>
      <c r="E14" s="50" t="s">
        <v>21</v>
      </c>
      <c r="F14" s="51" t="s">
        <v>22</v>
      </c>
      <c r="G14" s="52">
        <v>0</v>
      </c>
      <c r="H14" s="52">
        <v>129172.05</v>
      </c>
      <c r="I14" s="54">
        <f t="shared" si="0"/>
        <v>-129172.05</v>
      </c>
      <c r="J14" s="55">
        <f t="shared" si="1"/>
        <v>-1</v>
      </c>
    </row>
    <row r="15" spans="1:10" s="53" customFormat="1" ht="26.25" customHeight="1" x14ac:dyDescent="0.3">
      <c r="A15" s="47"/>
      <c r="B15" s="48"/>
      <c r="C15" s="49"/>
      <c r="D15" s="48"/>
      <c r="E15" s="50" t="s">
        <v>23</v>
      </c>
      <c r="F15" s="51" t="s">
        <v>24</v>
      </c>
      <c r="G15" s="52">
        <v>10444869.719999999</v>
      </c>
      <c r="H15" s="52">
        <v>9868513.1999999993</v>
      </c>
      <c r="I15" s="44">
        <f t="shared" si="0"/>
        <v>576356.51999999955</v>
      </c>
      <c r="J15" s="45">
        <f t="shared" si="1"/>
        <v>5.8403582010712579E-2</v>
      </c>
    </row>
    <row r="16" spans="1:10" s="46" customFormat="1" ht="27" customHeight="1" x14ac:dyDescent="0.3">
      <c r="A16" s="39"/>
      <c r="B16" s="40"/>
      <c r="C16" s="41"/>
      <c r="D16" s="40" t="s">
        <v>25</v>
      </c>
      <c r="E16" s="41" t="s">
        <v>26</v>
      </c>
      <c r="F16" s="56"/>
      <c r="G16" s="43">
        <f>SUM(G17:G20)</f>
        <v>297631.71999999997</v>
      </c>
      <c r="H16" s="43">
        <f>SUM(H17:H20)</f>
        <v>297631.71999999997</v>
      </c>
      <c r="I16" s="44">
        <f t="shared" si="0"/>
        <v>0</v>
      </c>
      <c r="J16" s="45">
        <f t="shared" si="1"/>
        <v>0</v>
      </c>
    </row>
    <row r="17" spans="1:10" s="46" customFormat="1" ht="27" customHeight="1" x14ac:dyDescent="0.3">
      <c r="A17" s="39"/>
      <c r="B17" s="40"/>
      <c r="C17" s="41"/>
      <c r="D17" s="41"/>
      <c r="E17" s="57" t="s">
        <v>8</v>
      </c>
      <c r="F17" s="58" t="s">
        <v>27</v>
      </c>
      <c r="G17" s="43">
        <v>0</v>
      </c>
      <c r="H17" s="43">
        <v>0</v>
      </c>
      <c r="I17" s="59">
        <f t="shared" si="0"/>
        <v>0</v>
      </c>
      <c r="J17" s="60" t="str">
        <f t="shared" si="1"/>
        <v xml:space="preserve">-    </v>
      </c>
    </row>
    <row r="18" spans="1:10" s="46" customFormat="1" ht="27" customHeight="1" x14ac:dyDescent="0.3">
      <c r="A18" s="39"/>
      <c r="B18" s="40"/>
      <c r="C18" s="41"/>
      <c r="D18" s="41"/>
      <c r="E18" s="57" t="s">
        <v>15</v>
      </c>
      <c r="F18" s="58" t="s">
        <v>28</v>
      </c>
      <c r="G18" s="43">
        <v>0</v>
      </c>
      <c r="H18" s="43">
        <v>0</v>
      </c>
      <c r="I18" s="59">
        <f t="shared" si="0"/>
        <v>0</v>
      </c>
      <c r="J18" s="60" t="str">
        <f t="shared" si="1"/>
        <v xml:space="preserve">-    </v>
      </c>
    </row>
    <row r="19" spans="1:10" s="46" customFormat="1" ht="27" customHeight="1" x14ac:dyDescent="0.3">
      <c r="A19" s="39"/>
      <c r="B19" s="40"/>
      <c r="C19" s="41"/>
      <c r="D19" s="41"/>
      <c r="E19" s="57" t="s">
        <v>17</v>
      </c>
      <c r="F19" s="58" t="s">
        <v>29</v>
      </c>
      <c r="G19" s="43">
        <v>152891.72</v>
      </c>
      <c r="H19" s="43">
        <v>152891.72</v>
      </c>
      <c r="I19" s="59">
        <f t="shared" si="0"/>
        <v>0</v>
      </c>
      <c r="J19" s="60">
        <f t="shared" si="1"/>
        <v>0</v>
      </c>
    </row>
    <row r="20" spans="1:10" s="46" customFormat="1" ht="27" customHeight="1" x14ac:dyDescent="0.3">
      <c r="A20" s="39"/>
      <c r="B20" s="40"/>
      <c r="C20" s="41"/>
      <c r="D20" s="41"/>
      <c r="E20" s="57" t="s">
        <v>19</v>
      </c>
      <c r="F20" s="58" t="s">
        <v>30</v>
      </c>
      <c r="G20" s="43">
        <v>144740</v>
      </c>
      <c r="H20" s="43">
        <v>144740</v>
      </c>
      <c r="I20" s="59">
        <f t="shared" si="0"/>
        <v>0</v>
      </c>
      <c r="J20" s="60">
        <f t="shared" si="1"/>
        <v>0</v>
      </c>
    </row>
    <row r="21" spans="1:10" s="46" customFormat="1" ht="27" customHeight="1" x14ac:dyDescent="0.3">
      <c r="A21" s="39"/>
      <c r="B21" s="40"/>
      <c r="C21" s="41"/>
      <c r="D21" s="40" t="s">
        <v>31</v>
      </c>
      <c r="E21" s="41" t="s">
        <v>32</v>
      </c>
      <c r="F21" s="42"/>
      <c r="G21" s="43">
        <v>2292</v>
      </c>
      <c r="H21" s="43">
        <v>2292</v>
      </c>
      <c r="I21" s="44">
        <f t="shared" si="0"/>
        <v>0</v>
      </c>
      <c r="J21" s="45">
        <f t="shared" si="1"/>
        <v>0</v>
      </c>
    </row>
    <row r="22" spans="1:10" s="31" customFormat="1" ht="27" customHeight="1" x14ac:dyDescent="0.3">
      <c r="A22" s="61"/>
      <c r="B22" s="33" t="s">
        <v>15</v>
      </c>
      <c r="C22" s="34" t="s">
        <v>33</v>
      </c>
      <c r="D22" s="34"/>
      <c r="E22" s="34"/>
      <c r="F22" s="35"/>
      <c r="G22" s="36">
        <v>-615572.92999999993</v>
      </c>
      <c r="H22" s="36">
        <v>-3060529.24</v>
      </c>
      <c r="I22" s="37">
        <f t="shared" si="0"/>
        <v>2444956.3100000005</v>
      </c>
      <c r="J22" s="38">
        <f t="shared" si="1"/>
        <v>-0.79886716259570856</v>
      </c>
    </row>
    <row r="23" spans="1:10" s="31" customFormat="1" ht="27" customHeight="1" x14ac:dyDescent="0.3">
      <c r="A23" s="61"/>
      <c r="B23" s="33" t="s">
        <v>17</v>
      </c>
      <c r="C23" s="34" t="s">
        <v>34</v>
      </c>
      <c r="D23" s="34"/>
      <c r="E23" s="34"/>
      <c r="F23" s="35"/>
      <c r="G23" s="36">
        <v>3247068.35</v>
      </c>
      <c r="H23" s="36">
        <v>4956570.75</v>
      </c>
      <c r="I23" s="37">
        <f t="shared" si="0"/>
        <v>-1709502.4</v>
      </c>
      <c r="J23" s="38">
        <f t="shared" si="1"/>
        <v>-0.34489619662949428</v>
      </c>
    </row>
    <row r="24" spans="1:10" s="31" customFormat="1" ht="27" customHeight="1" x14ac:dyDescent="0.3">
      <c r="A24" s="32"/>
      <c r="B24" s="33" t="s">
        <v>19</v>
      </c>
      <c r="C24" s="34" t="s">
        <v>35</v>
      </c>
      <c r="D24" s="34"/>
      <c r="E24" s="34"/>
      <c r="F24" s="35"/>
      <c r="G24" s="36">
        <f>SUM(G25:G27)</f>
        <v>68618910.780000001</v>
      </c>
      <c r="H24" s="36">
        <f>SUM(H25:H27)</f>
        <v>67478262.949999988</v>
      </c>
      <c r="I24" s="37">
        <f t="shared" si="0"/>
        <v>1140647.8300000131</v>
      </c>
      <c r="J24" s="38">
        <f t="shared" si="1"/>
        <v>1.690392994919282E-2</v>
      </c>
    </row>
    <row r="25" spans="1:10" s="46" customFormat="1" ht="27" customHeight="1" x14ac:dyDescent="0.3">
      <c r="A25" s="39"/>
      <c r="B25" s="40"/>
      <c r="C25" s="41"/>
      <c r="D25" s="40" t="s">
        <v>10</v>
      </c>
      <c r="E25" s="41" t="s">
        <v>36</v>
      </c>
      <c r="F25" s="42"/>
      <c r="G25" s="43">
        <v>55896740.540000007</v>
      </c>
      <c r="H25" s="43">
        <v>55056092.709999993</v>
      </c>
      <c r="I25" s="44">
        <f t="shared" si="0"/>
        <v>840647.83000001311</v>
      </c>
      <c r="J25" s="45">
        <f t="shared" si="1"/>
        <v>1.5268933711442329E-2</v>
      </c>
    </row>
    <row r="26" spans="1:10" s="46" customFormat="1" ht="27" customHeight="1" x14ac:dyDescent="0.3">
      <c r="A26" s="39"/>
      <c r="B26" s="40"/>
      <c r="C26" s="41"/>
      <c r="D26" s="40" t="s">
        <v>12</v>
      </c>
      <c r="E26" s="41" t="s">
        <v>37</v>
      </c>
      <c r="F26" s="42"/>
      <c r="G26" s="43">
        <v>5451754.1800000006</v>
      </c>
      <c r="H26" s="43">
        <v>5301754.1800000006</v>
      </c>
      <c r="I26" s="44">
        <f t="shared" si="0"/>
        <v>150000</v>
      </c>
      <c r="J26" s="45">
        <f t="shared" si="1"/>
        <v>2.8292522608054978E-2</v>
      </c>
    </row>
    <row r="27" spans="1:10" s="46" customFormat="1" ht="27" customHeight="1" x14ac:dyDescent="0.3">
      <c r="A27" s="39"/>
      <c r="B27" s="40"/>
      <c r="C27" s="41"/>
      <c r="D27" s="40" t="s">
        <v>25</v>
      </c>
      <c r="E27" s="41" t="s">
        <v>38</v>
      </c>
      <c r="F27" s="56"/>
      <c r="G27" s="43">
        <v>7270416.0599999996</v>
      </c>
      <c r="H27" s="43">
        <v>7120416.0599999996</v>
      </c>
      <c r="I27" s="44">
        <f t="shared" si="0"/>
        <v>150000</v>
      </c>
      <c r="J27" s="45">
        <f t="shared" si="1"/>
        <v>2.1066184719548537E-2</v>
      </c>
    </row>
    <row r="28" spans="1:10" s="31" customFormat="1" ht="27" customHeight="1" x14ac:dyDescent="0.3">
      <c r="A28" s="61"/>
      <c r="B28" s="33" t="s">
        <v>21</v>
      </c>
      <c r="C28" s="34" t="s">
        <v>39</v>
      </c>
      <c r="D28" s="34"/>
      <c r="E28" s="34"/>
      <c r="F28" s="35"/>
      <c r="G28" s="36">
        <v>89594279.170000017</v>
      </c>
      <c r="H28" s="36">
        <v>89164529.840000004</v>
      </c>
      <c r="I28" s="37">
        <f t="shared" si="0"/>
        <v>429749.33000001311</v>
      </c>
      <c r="J28" s="38">
        <f t="shared" si="1"/>
        <v>4.8197341562970222E-3</v>
      </c>
    </row>
    <row r="29" spans="1:10" s="31" customFormat="1" ht="27" customHeight="1" x14ac:dyDescent="0.3">
      <c r="A29" s="61"/>
      <c r="B29" s="33" t="s">
        <v>23</v>
      </c>
      <c r="C29" s="34" t="s">
        <v>40</v>
      </c>
      <c r="D29" s="34"/>
      <c r="E29" s="34"/>
      <c r="F29" s="35"/>
      <c r="G29" s="36">
        <v>22577014.620000001</v>
      </c>
      <c r="H29" s="36">
        <v>24018418.620000001</v>
      </c>
      <c r="I29" s="37">
        <f t="shared" si="0"/>
        <v>-1441404</v>
      </c>
      <c r="J29" s="38">
        <f t="shared" si="1"/>
        <v>-6.0012443900022257E-2</v>
      </c>
    </row>
    <row r="30" spans="1:10" s="31" customFormat="1" ht="27" customHeight="1" x14ac:dyDescent="0.3">
      <c r="A30" s="61"/>
      <c r="B30" s="33" t="s">
        <v>41</v>
      </c>
      <c r="C30" s="34" t="s">
        <v>42</v>
      </c>
      <c r="D30" s="34"/>
      <c r="E30" s="34"/>
      <c r="F30" s="35"/>
      <c r="G30" s="36">
        <v>11281131.010000002</v>
      </c>
      <c r="H30" s="36">
        <v>11281131.010000002</v>
      </c>
      <c r="I30" s="37">
        <f t="shared" si="0"/>
        <v>0</v>
      </c>
      <c r="J30" s="38">
        <f t="shared" si="1"/>
        <v>0</v>
      </c>
    </row>
    <row r="31" spans="1:10" s="31" customFormat="1" ht="29.25" customHeight="1" x14ac:dyDescent="0.3">
      <c r="A31" s="61"/>
      <c r="B31" s="33" t="s">
        <v>43</v>
      </c>
      <c r="C31" s="62" t="s">
        <v>44</v>
      </c>
      <c r="D31" s="63"/>
      <c r="E31" s="63"/>
      <c r="F31" s="64"/>
      <c r="G31" s="36">
        <v>0</v>
      </c>
      <c r="H31" s="36">
        <v>0</v>
      </c>
      <c r="I31" s="37">
        <f t="shared" si="0"/>
        <v>0</v>
      </c>
      <c r="J31" s="38" t="str">
        <f t="shared" si="1"/>
        <v xml:space="preserve">-    </v>
      </c>
    </row>
    <row r="32" spans="1:10" s="31" customFormat="1" ht="27" customHeight="1" x14ac:dyDescent="0.3">
      <c r="A32" s="61"/>
      <c r="B32" s="33" t="s">
        <v>45</v>
      </c>
      <c r="C32" s="34" t="s">
        <v>46</v>
      </c>
      <c r="D32" s="34"/>
      <c r="E32" s="34"/>
      <c r="F32" s="35"/>
      <c r="G32" s="36">
        <v>3311592.99</v>
      </c>
      <c r="H32" s="36">
        <v>5342295.9400000004</v>
      </c>
      <c r="I32" s="37">
        <f t="shared" si="0"/>
        <v>-2030702.9500000002</v>
      </c>
      <c r="J32" s="38">
        <f t="shared" si="1"/>
        <v>-0.38011801907028009</v>
      </c>
    </row>
    <row r="33" spans="1:10" s="31" customFormat="1" ht="27" customHeight="1" x14ac:dyDescent="0.3">
      <c r="A33" s="65"/>
      <c r="B33" s="66" t="s">
        <v>47</v>
      </c>
      <c r="C33" s="66"/>
      <c r="D33" s="66"/>
      <c r="E33" s="66"/>
      <c r="F33" s="67"/>
      <c r="G33" s="68">
        <f>G7+G22+G23+G24+SUM(G28:G32)</f>
        <v>1364941520.6900003</v>
      </c>
      <c r="H33" s="68">
        <f>H7+H22+H23+H24+SUM(H28:H32)</f>
        <v>1354862731.8700004</v>
      </c>
      <c r="I33" s="68">
        <f t="shared" si="0"/>
        <v>10078788.819999933</v>
      </c>
      <c r="J33" s="69">
        <f t="shared" si="1"/>
        <v>7.4389741358440419E-3</v>
      </c>
    </row>
    <row r="34" spans="1:10" s="46" customFormat="1" ht="9" customHeight="1" x14ac:dyDescent="0.3">
      <c r="A34" s="70"/>
      <c r="B34" s="40"/>
      <c r="C34" s="41"/>
      <c r="D34" s="41"/>
      <c r="E34" s="41"/>
      <c r="F34" s="42"/>
      <c r="G34" s="43"/>
      <c r="H34" s="43"/>
      <c r="I34" s="44"/>
      <c r="J34" s="45"/>
    </row>
    <row r="35" spans="1:10" s="31" customFormat="1" ht="27" customHeight="1" x14ac:dyDescent="0.3">
      <c r="A35" s="32" t="s">
        <v>48</v>
      </c>
      <c r="B35" s="71" t="s">
        <v>49</v>
      </c>
      <c r="C35" s="72"/>
      <c r="D35" s="72"/>
      <c r="E35" s="72"/>
      <c r="F35" s="73"/>
      <c r="G35" s="36"/>
      <c r="H35" s="36"/>
      <c r="I35" s="37"/>
      <c r="J35" s="38"/>
    </row>
    <row r="36" spans="1:10" s="31" customFormat="1" ht="27" customHeight="1" x14ac:dyDescent="0.3">
      <c r="A36" s="61"/>
      <c r="B36" s="33" t="s">
        <v>8</v>
      </c>
      <c r="C36" s="34" t="s">
        <v>50</v>
      </c>
      <c r="D36" s="74"/>
      <c r="E36" s="34"/>
      <c r="F36" s="35"/>
      <c r="G36" s="37">
        <f>SUM(G37:G38)</f>
        <v>154007565.09199998</v>
      </c>
      <c r="H36" s="37">
        <f>SUM(H37:H38)</f>
        <v>153926731.63999996</v>
      </c>
      <c r="I36" s="37">
        <f t="shared" ref="I36:I83" si="2">G36-H36</f>
        <v>80833.452000021935</v>
      </c>
      <c r="J36" s="38">
        <f t="shared" ref="J36:J83" si="3">IF(H36=0,"-    ",I36/H36)</f>
        <v>5.2514239170018383E-4</v>
      </c>
    </row>
    <row r="37" spans="1:10" s="46" customFormat="1" ht="27" customHeight="1" x14ac:dyDescent="0.3">
      <c r="A37" s="39"/>
      <c r="B37" s="40"/>
      <c r="C37" s="41"/>
      <c r="D37" s="40" t="s">
        <v>10</v>
      </c>
      <c r="E37" s="41" t="s">
        <v>51</v>
      </c>
      <c r="F37" s="42"/>
      <c r="G37" s="43">
        <v>151718285.56199998</v>
      </c>
      <c r="H37" s="43">
        <v>151491131.46999997</v>
      </c>
      <c r="I37" s="44">
        <f t="shared" si="2"/>
        <v>227154.09200000763</v>
      </c>
      <c r="J37" s="45">
        <f t="shared" si="3"/>
        <v>1.4994547192024327E-3</v>
      </c>
    </row>
    <row r="38" spans="1:10" s="46" customFormat="1" ht="27" customHeight="1" x14ac:dyDescent="0.3">
      <c r="A38" s="39"/>
      <c r="B38" s="40"/>
      <c r="C38" s="41"/>
      <c r="D38" s="40" t="s">
        <v>12</v>
      </c>
      <c r="E38" s="41" t="s">
        <v>52</v>
      </c>
      <c r="F38" s="42"/>
      <c r="G38" s="43">
        <v>2289279.5300000003</v>
      </c>
      <c r="H38" s="43">
        <v>2435600.17</v>
      </c>
      <c r="I38" s="44">
        <f t="shared" si="2"/>
        <v>-146320.63999999966</v>
      </c>
      <c r="J38" s="45">
        <f t="shared" si="3"/>
        <v>-6.0075804642434255E-2</v>
      </c>
    </row>
    <row r="39" spans="1:10" s="31" customFormat="1" ht="27" customHeight="1" x14ac:dyDescent="0.3">
      <c r="A39" s="61"/>
      <c r="B39" s="33" t="s">
        <v>15</v>
      </c>
      <c r="C39" s="34" t="s">
        <v>53</v>
      </c>
      <c r="D39" s="74"/>
      <c r="E39" s="34"/>
      <c r="F39" s="35"/>
      <c r="G39" s="37">
        <f>SUM(G40:G56)</f>
        <v>805344543.40999997</v>
      </c>
      <c r="H39" s="37">
        <f>SUM(H40:H56)</f>
        <v>802622101.43999982</v>
      </c>
      <c r="I39" s="37">
        <f t="shared" si="2"/>
        <v>2722441.9700001478</v>
      </c>
      <c r="J39" s="38">
        <f t="shared" si="3"/>
        <v>3.3919349655532312E-3</v>
      </c>
    </row>
    <row r="40" spans="1:10" s="46" customFormat="1" ht="27" customHeight="1" x14ac:dyDescent="0.3">
      <c r="A40" s="70"/>
      <c r="B40" s="40"/>
      <c r="C40" s="41"/>
      <c r="D40" s="40" t="s">
        <v>10</v>
      </c>
      <c r="E40" s="41" t="s">
        <v>54</v>
      </c>
      <c r="F40" s="42"/>
      <c r="G40" s="43">
        <v>88634189.200000003</v>
      </c>
      <c r="H40" s="43">
        <v>88227629.569999978</v>
      </c>
      <c r="I40" s="44">
        <f t="shared" si="2"/>
        <v>406559.63000002503</v>
      </c>
      <c r="J40" s="45">
        <f t="shared" si="3"/>
        <v>4.6080760866125253E-3</v>
      </c>
    </row>
    <row r="41" spans="1:10" s="46" customFormat="1" ht="27" customHeight="1" x14ac:dyDescent="0.3">
      <c r="A41" s="70"/>
      <c r="B41" s="40"/>
      <c r="C41" s="41"/>
      <c r="D41" s="40" t="s">
        <v>12</v>
      </c>
      <c r="E41" s="41" t="s">
        <v>55</v>
      </c>
      <c r="F41" s="42"/>
      <c r="G41" s="43">
        <v>74218045.589999959</v>
      </c>
      <c r="H41" s="43">
        <v>73417840.339999989</v>
      </c>
      <c r="I41" s="44">
        <f t="shared" si="2"/>
        <v>800205.2499999702</v>
      </c>
      <c r="J41" s="45">
        <f t="shared" si="3"/>
        <v>1.0899329730950928E-2</v>
      </c>
    </row>
    <row r="42" spans="1:10" s="46" customFormat="1" ht="27" customHeight="1" x14ac:dyDescent="0.3">
      <c r="A42" s="70"/>
      <c r="B42" s="40"/>
      <c r="C42" s="75"/>
      <c r="D42" s="40" t="s">
        <v>25</v>
      </c>
      <c r="E42" s="41" t="s">
        <v>56</v>
      </c>
      <c r="F42" s="42"/>
      <c r="G42" s="43">
        <v>103768234.22999999</v>
      </c>
      <c r="H42" s="43">
        <v>101896822.55999999</v>
      </c>
      <c r="I42" s="44">
        <f t="shared" si="2"/>
        <v>1871411.6700000018</v>
      </c>
      <c r="J42" s="45">
        <f t="shared" si="3"/>
        <v>1.8365750991872754E-2</v>
      </c>
    </row>
    <row r="43" spans="1:10" s="46" customFormat="1" ht="27" customHeight="1" x14ac:dyDescent="0.3">
      <c r="A43" s="70"/>
      <c r="B43" s="40"/>
      <c r="C43" s="75"/>
      <c r="D43" s="40" t="s">
        <v>31</v>
      </c>
      <c r="E43" s="41" t="s">
        <v>57</v>
      </c>
      <c r="F43" s="42"/>
      <c r="G43" s="43">
        <v>238306.06</v>
      </c>
      <c r="H43" s="43">
        <v>239229.83</v>
      </c>
      <c r="I43" s="44">
        <f t="shared" si="2"/>
        <v>-923.76999999998952</v>
      </c>
      <c r="J43" s="45">
        <f t="shared" si="3"/>
        <v>-3.861433166591263E-3</v>
      </c>
    </row>
    <row r="44" spans="1:10" s="46" customFormat="1" ht="27" customHeight="1" x14ac:dyDescent="0.3">
      <c r="A44" s="70"/>
      <c r="B44" s="40"/>
      <c r="C44" s="75"/>
      <c r="D44" s="40" t="s">
        <v>58</v>
      </c>
      <c r="E44" s="41" t="s">
        <v>59</v>
      </c>
      <c r="F44" s="42"/>
      <c r="G44" s="43">
        <v>4251107</v>
      </c>
      <c r="H44" s="43">
        <v>4079503.54</v>
      </c>
      <c r="I44" s="44">
        <f t="shared" si="2"/>
        <v>171603.45999999996</v>
      </c>
      <c r="J44" s="45">
        <f t="shared" si="3"/>
        <v>4.2064790070019148E-2</v>
      </c>
    </row>
    <row r="45" spans="1:10" s="46" customFormat="1" ht="27" customHeight="1" x14ac:dyDescent="0.3">
      <c r="A45" s="70"/>
      <c r="B45" s="40"/>
      <c r="C45" s="75"/>
      <c r="D45" s="40" t="s">
        <v>60</v>
      </c>
      <c r="E45" s="41" t="s">
        <v>61</v>
      </c>
      <c r="F45" s="42"/>
      <c r="G45" s="43">
        <v>7800000</v>
      </c>
      <c r="H45" s="43">
        <v>7678922.71</v>
      </c>
      <c r="I45" s="44">
        <f t="shared" si="2"/>
        <v>121077.29000000004</v>
      </c>
      <c r="J45" s="45">
        <f t="shared" si="3"/>
        <v>1.5767483874049831E-2</v>
      </c>
    </row>
    <row r="46" spans="1:10" s="46" customFormat="1" ht="27" customHeight="1" x14ac:dyDescent="0.3">
      <c r="A46" s="70"/>
      <c r="B46" s="40"/>
      <c r="C46" s="75"/>
      <c r="D46" s="40" t="s">
        <v>62</v>
      </c>
      <c r="E46" s="41" t="s">
        <v>63</v>
      </c>
      <c r="F46" s="42"/>
      <c r="G46" s="43">
        <v>344607423.28000003</v>
      </c>
      <c r="H46" s="43">
        <v>341456681.54000002</v>
      </c>
      <c r="I46" s="44">
        <f t="shared" si="2"/>
        <v>3150741.7400000095</v>
      </c>
      <c r="J46" s="45">
        <f t="shared" si="3"/>
        <v>9.227354186744521E-3</v>
      </c>
    </row>
    <row r="47" spans="1:10" s="46" customFormat="1" ht="27" customHeight="1" x14ac:dyDescent="0.3">
      <c r="A47" s="70"/>
      <c r="B47" s="40"/>
      <c r="C47" s="75"/>
      <c r="D47" s="40" t="s">
        <v>64</v>
      </c>
      <c r="E47" s="41" t="s">
        <v>65</v>
      </c>
      <c r="F47" s="42"/>
      <c r="G47" s="43">
        <v>20641941</v>
      </c>
      <c r="H47" s="43">
        <v>20737067.800000001</v>
      </c>
      <c r="I47" s="37">
        <f t="shared" si="2"/>
        <v>-95126.800000000745</v>
      </c>
      <c r="J47" s="38">
        <f t="shared" si="3"/>
        <v>-4.5872830680526947E-3</v>
      </c>
    </row>
    <row r="48" spans="1:10" s="46" customFormat="1" ht="27" customHeight="1" x14ac:dyDescent="0.3">
      <c r="A48" s="70"/>
      <c r="B48" s="40"/>
      <c r="C48" s="75"/>
      <c r="D48" s="40" t="s">
        <v>66</v>
      </c>
      <c r="E48" s="41" t="s">
        <v>67</v>
      </c>
      <c r="F48" s="42"/>
      <c r="G48" s="43">
        <v>25786212.609999999</v>
      </c>
      <c r="H48" s="43">
        <v>25532570.719999999</v>
      </c>
      <c r="I48" s="37">
        <f t="shared" si="2"/>
        <v>253641.8900000006</v>
      </c>
      <c r="J48" s="38">
        <f t="shared" si="3"/>
        <v>9.9340521869707207E-3</v>
      </c>
    </row>
    <row r="49" spans="1:10" s="46" customFormat="1" ht="27" customHeight="1" x14ac:dyDescent="0.3">
      <c r="A49" s="70"/>
      <c r="B49" s="40"/>
      <c r="C49" s="75"/>
      <c r="D49" s="40" t="s">
        <v>68</v>
      </c>
      <c r="E49" s="41" t="s">
        <v>69</v>
      </c>
      <c r="F49" s="42"/>
      <c r="G49" s="43">
        <v>1968618.3900000001</v>
      </c>
      <c r="H49" s="43">
        <v>1955532.11</v>
      </c>
      <c r="I49" s="37">
        <f t="shared" si="2"/>
        <v>13086.280000000028</v>
      </c>
      <c r="J49" s="38">
        <f t="shared" si="3"/>
        <v>6.6919279581658352E-3</v>
      </c>
    </row>
    <row r="50" spans="1:10" s="46" customFormat="1" ht="27" customHeight="1" x14ac:dyDescent="0.3">
      <c r="A50" s="70"/>
      <c r="B50" s="40"/>
      <c r="C50" s="75"/>
      <c r="D50" s="40" t="s">
        <v>70</v>
      </c>
      <c r="E50" s="41" t="s">
        <v>71</v>
      </c>
      <c r="F50" s="42"/>
      <c r="G50" s="43">
        <v>6476531.5</v>
      </c>
      <c r="H50" s="43">
        <v>6306436.4100000001</v>
      </c>
      <c r="I50" s="44">
        <f t="shared" si="2"/>
        <v>170095.08999999985</v>
      </c>
      <c r="J50" s="45">
        <f t="shared" si="3"/>
        <v>2.6971664969186591E-2</v>
      </c>
    </row>
    <row r="51" spans="1:10" s="46" customFormat="1" ht="27" customHeight="1" x14ac:dyDescent="0.3">
      <c r="A51" s="70"/>
      <c r="B51" s="40"/>
      <c r="C51" s="75"/>
      <c r="D51" s="40" t="s">
        <v>72</v>
      </c>
      <c r="E51" s="41" t="s">
        <v>73</v>
      </c>
      <c r="F51" s="42"/>
      <c r="G51" s="43">
        <v>87467365.209999979</v>
      </c>
      <c r="H51" s="43">
        <v>89607475.899999976</v>
      </c>
      <c r="I51" s="44">
        <f t="shared" si="2"/>
        <v>-2140110.6899999976</v>
      </c>
      <c r="J51" s="45">
        <f t="shared" si="3"/>
        <v>-2.388317122544904E-2</v>
      </c>
    </row>
    <row r="52" spans="1:10" s="46" customFormat="1" ht="27" customHeight="1" x14ac:dyDescent="0.3">
      <c r="A52" s="70"/>
      <c r="B52" s="40"/>
      <c r="C52" s="75"/>
      <c r="D52" s="40" t="s">
        <v>74</v>
      </c>
      <c r="E52" s="41" t="s">
        <v>75</v>
      </c>
      <c r="F52" s="42"/>
      <c r="G52" s="43">
        <v>6081987.8000000007</v>
      </c>
      <c r="H52" s="43">
        <v>6081987.8000000007</v>
      </c>
      <c r="I52" s="37">
        <f t="shared" si="2"/>
        <v>0</v>
      </c>
      <c r="J52" s="38">
        <f t="shared" si="3"/>
        <v>0</v>
      </c>
    </row>
    <row r="53" spans="1:10" s="46" customFormat="1" ht="27" customHeight="1" x14ac:dyDescent="0.3">
      <c r="A53" s="70"/>
      <c r="B53" s="40"/>
      <c r="C53" s="75"/>
      <c r="D53" s="40" t="s">
        <v>76</v>
      </c>
      <c r="E53" s="41" t="s">
        <v>77</v>
      </c>
      <c r="F53" s="42"/>
      <c r="G53" s="43">
        <v>9799203.3399999999</v>
      </c>
      <c r="H53" s="43">
        <v>9662530.1600000001</v>
      </c>
      <c r="I53" s="37">
        <f t="shared" si="2"/>
        <v>136673.1799999997</v>
      </c>
      <c r="J53" s="38">
        <f t="shared" si="3"/>
        <v>1.4144657531397521E-2</v>
      </c>
    </row>
    <row r="54" spans="1:10" s="46" customFormat="1" ht="27" customHeight="1" x14ac:dyDescent="0.3">
      <c r="A54" s="70"/>
      <c r="B54" s="76"/>
      <c r="C54" s="77"/>
      <c r="D54" s="40" t="s">
        <v>78</v>
      </c>
      <c r="E54" s="77" t="s">
        <v>79</v>
      </c>
      <c r="F54" s="56"/>
      <c r="G54" s="43">
        <v>4629143.3599999994</v>
      </c>
      <c r="H54" s="43">
        <v>7724229.9399999995</v>
      </c>
      <c r="I54" s="44">
        <f t="shared" si="2"/>
        <v>-3095086.58</v>
      </c>
      <c r="J54" s="45">
        <f t="shared" si="3"/>
        <v>-0.40069840023431519</v>
      </c>
    </row>
    <row r="55" spans="1:10" s="46" customFormat="1" ht="27" customHeight="1" x14ac:dyDescent="0.3">
      <c r="A55" s="70"/>
      <c r="B55" s="76"/>
      <c r="C55" s="77"/>
      <c r="D55" s="40" t="s">
        <v>80</v>
      </c>
      <c r="E55" s="77" t="s">
        <v>81</v>
      </c>
      <c r="F55" s="56"/>
      <c r="G55" s="43">
        <v>18976234.84</v>
      </c>
      <c r="H55" s="43">
        <v>18017640.510000002</v>
      </c>
      <c r="I55" s="37">
        <f t="shared" si="2"/>
        <v>958594.32999999821</v>
      </c>
      <c r="J55" s="38">
        <f t="shared" si="3"/>
        <v>5.3203100010124363E-2</v>
      </c>
    </row>
    <row r="56" spans="1:10" s="46" customFormat="1" ht="27" customHeight="1" x14ac:dyDescent="0.3">
      <c r="A56" s="70"/>
      <c r="B56" s="76"/>
      <c r="C56" s="77"/>
      <c r="D56" s="40" t="s">
        <v>82</v>
      </c>
      <c r="E56" s="77" t="s">
        <v>83</v>
      </c>
      <c r="F56" s="56"/>
      <c r="G56" s="43">
        <v>0</v>
      </c>
      <c r="H56" s="43">
        <v>0</v>
      </c>
      <c r="I56" s="37">
        <f t="shared" si="2"/>
        <v>0</v>
      </c>
      <c r="J56" s="38" t="str">
        <f t="shared" si="3"/>
        <v xml:space="preserve">-    </v>
      </c>
    </row>
    <row r="57" spans="1:10" s="46" customFormat="1" ht="27" customHeight="1" x14ac:dyDescent="0.3">
      <c r="A57" s="70"/>
      <c r="B57" s="33" t="s">
        <v>17</v>
      </c>
      <c r="C57" s="34" t="s">
        <v>84</v>
      </c>
      <c r="D57" s="78"/>
      <c r="E57" s="79"/>
      <c r="F57" s="80"/>
      <c r="G57" s="37">
        <f>SUM(G58:G60)</f>
        <v>43064903.450000003</v>
      </c>
      <c r="H57" s="37">
        <f>SUM(H58:H60)</f>
        <v>42310707.929999992</v>
      </c>
      <c r="I57" s="37">
        <f t="shared" si="2"/>
        <v>754195.52000001073</v>
      </c>
      <c r="J57" s="38">
        <f t="shared" si="3"/>
        <v>1.7825169015081778E-2</v>
      </c>
    </row>
    <row r="58" spans="1:10" s="46" customFormat="1" ht="27" customHeight="1" x14ac:dyDescent="0.3">
      <c r="A58" s="70"/>
      <c r="B58" s="33"/>
      <c r="C58" s="34"/>
      <c r="D58" s="40" t="s">
        <v>10</v>
      </c>
      <c r="E58" s="77" t="s">
        <v>85</v>
      </c>
      <c r="F58" s="80"/>
      <c r="G58" s="43">
        <v>40737319.560000002</v>
      </c>
      <c r="H58" s="43">
        <v>40172419.899999999</v>
      </c>
      <c r="I58" s="37">
        <f t="shared" si="2"/>
        <v>564899.66000000387</v>
      </c>
      <c r="J58" s="38">
        <f t="shared" si="3"/>
        <v>1.4061877810851118E-2</v>
      </c>
    </row>
    <row r="59" spans="1:10" s="46" customFormat="1" ht="27" customHeight="1" x14ac:dyDescent="0.3">
      <c r="A59" s="70"/>
      <c r="B59" s="81"/>
      <c r="C59" s="40"/>
      <c r="D59" s="40" t="s">
        <v>12</v>
      </c>
      <c r="E59" s="77" t="s">
        <v>86</v>
      </c>
      <c r="F59" s="80"/>
      <c r="G59" s="43">
        <v>1881567.6699999997</v>
      </c>
      <c r="H59" s="43">
        <v>1621656.5899999999</v>
      </c>
      <c r="I59" s="37">
        <f t="shared" si="2"/>
        <v>259911.07999999984</v>
      </c>
      <c r="J59" s="38">
        <f t="shared" si="3"/>
        <v>0.16027504318901442</v>
      </c>
    </row>
    <row r="60" spans="1:10" s="46" customFormat="1" ht="27" customHeight="1" x14ac:dyDescent="0.3">
      <c r="A60" s="70"/>
      <c r="B60" s="81"/>
      <c r="C60" s="40"/>
      <c r="D60" s="40" t="s">
        <v>25</v>
      </c>
      <c r="E60" s="77" t="s">
        <v>87</v>
      </c>
      <c r="F60" s="80"/>
      <c r="G60" s="43">
        <v>446016.22000000003</v>
      </c>
      <c r="H60" s="43">
        <v>516631.44</v>
      </c>
      <c r="I60" s="37">
        <f t="shared" si="2"/>
        <v>-70615.219999999972</v>
      </c>
      <c r="J60" s="38">
        <f t="shared" si="3"/>
        <v>-0.13668393855395244</v>
      </c>
    </row>
    <row r="61" spans="1:10" s="46" customFormat="1" ht="27" customHeight="1" x14ac:dyDescent="0.3">
      <c r="A61" s="70"/>
      <c r="B61" s="33" t="s">
        <v>19</v>
      </c>
      <c r="C61" s="82" t="s">
        <v>88</v>
      </c>
      <c r="D61" s="40"/>
      <c r="E61" s="83"/>
      <c r="F61" s="84"/>
      <c r="G61" s="36">
        <v>14470767.73</v>
      </c>
      <c r="H61" s="36">
        <v>14721655.310000001</v>
      </c>
      <c r="I61" s="37">
        <f t="shared" si="2"/>
        <v>-250887.58000000007</v>
      </c>
      <c r="J61" s="38">
        <f t="shared" si="3"/>
        <v>-1.7042076771732272E-2</v>
      </c>
    </row>
    <row r="62" spans="1:10" s="31" customFormat="1" ht="27" customHeight="1" x14ac:dyDescent="0.3">
      <c r="A62" s="70"/>
      <c r="B62" s="33" t="s">
        <v>21</v>
      </c>
      <c r="C62" s="82" t="s">
        <v>89</v>
      </c>
      <c r="D62" s="33"/>
      <c r="E62" s="79"/>
      <c r="F62" s="80"/>
      <c r="G62" s="36">
        <v>3964325.14</v>
      </c>
      <c r="H62" s="36">
        <v>4232957.0199999996</v>
      </c>
      <c r="I62" s="37">
        <f t="shared" si="2"/>
        <v>-268631.87999999942</v>
      </c>
      <c r="J62" s="38">
        <f t="shared" si="3"/>
        <v>-6.3461990927561898E-2</v>
      </c>
    </row>
    <row r="63" spans="1:10" s="31" customFormat="1" ht="27" customHeight="1" x14ac:dyDescent="0.3">
      <c r="A63" s="70"/>
      <c r="B63" s="33" t="s">
        <v>23</v>
      </c>
      <c r="C63" s="82" t="s">
        <v>90</v>
      </c>
      <c r="D63" s="72"/>
      <c r="E63" s="82"/>
      <c r="F63" s="84"/>
      <c r="G63" s="37">
        <f>SUM(G64:G68)</f>
        <v>295735837.06</v>
      </c>
      <c r="H63" s="37">
        <f>SUM(H64:H68)</f>
        <v>294794926.33999997</v>
      </c>
      <c r="I63" s="37">
        <f t="shared" si="2"/>
        <v>940910.72000002861</v>
      </c>
      <c r="J63" s="38">
        <f t="shared" si="3"/>
        <v>3.1917466548078742E-3</v>
      </c>
    </row>
    <row r="64" spans="1:10" s="46" customFormat="1" ht="27" customHeight="1" x14ac:dyDescent="0.3">
      <c r="A64" s="70"/>
      <c r="B64" s="40"/>
      <c r="C64" s="83"/>
      <c r="D64" s="40" t="s">
        <v>10</v>
      </c>
      <c r="E64" s="41" t="s">
        <v>91</v>
      </c>
      <c r="F64" s="85"/>
      <c r="G64" s="43">
        <v>100473438.20999999</v>
      </c>
      <c r="H64" s="43">
        <v>100298470.59000002</v>
      </c>
      <c r="I64" s="44">
        <f t="shared" si="2"/>
        <v>174967.61999997497</v>
      </c>
      <c r="J64" s="45">
        <f t="shared" si="3"/>
        <v>1.7444694716752703E-3</v>
      </c>
    </row>
    <row r="65" spans="1:10" s="46" customFormat="1" ht="27" customHeight="1" x14ac:dyDescent="0.3">
      <c r="A65" s="70"/>
      <c r="B65" s="40"/>
      <c r="C65" s="83"/>
      <c r="D65" s="40" t="s">
        <v>12</v>
      </c>
      <c r="E65" s="41" t="s">
        <v>92</v>
      </c>
      <c r="F65" s="85"/>
      <c r="G65" s="43">
        <v>11145076.210000001</v>
      </c>
      <c r="H65" s="43">
        <v>11145076.210000001</v>
      </c>
      <c r="I65" s="44">
        <f t="shared" si="2"/>
        <v>0</v>
      </c>
      <c r="J65" s="45">
        <f t="shared" si="3"/>
        <v>0</v>
      </c>
    </row>
    <row r="66" spans="1:10" s="46" customFormat="1" ht="27" customHeight="1" x14ac:dyDescent="0.3">
      <c r="A66" s="70"/>
      <c r="B66" s="40"/>
      <c r="C66" s="83"/>
      <c r="D66" s="40" t="s">
        <v>25</v>
      </c>
      <c r="E66" s="41" t="s">
        <v>93</v>
      </c>
      <c r="F66" s="85"/>
      <c r="G66" s="43">
        <v>135438084.30000001</v>
      </c>
      <c r="H66" s="43">
        <v>134668167.22999999</v>
      </c>
      <c r="I66" s="44">
        <f t="shared" si="2"/>
        <v>769917.07000002265</v>
      </c>
      <c r="J66" s="45">
        <f t="shared" si="3"/>
        <v>5.7171422603909056E-3</v>
      </c>
    </row>
    <row r="67" spans="1:10" s="46" customFormat="1" ht="27" customHeight="1" x14ac:dyDescent="0.3">
      <c r="A67" s="70"/>
      <c r="B67" s="40"/>
      <c r="C67" s="83"/>
      <c r="D67" s="40" t="s">
        <v>31</v>
      </c>
      <c r="E67" s="41" t="s">
        <v>94</v>
      </c>
      <c r="F67" s="85"/>
      <c r="G67" s="43">
        <v>4592817.2699999996</v>
      </c>
      <c r="H67" s="43">
        <v>4596191.2300000004</v>
      </c>
      <c r="I67" s="44">
        <f t="shared" si="2"/>
        <v>-3373.9600000008941</v>
      </c>
      <c r="J67" s="45">
        <f t="shared" si="3"/>
        <v>-7.3407737649786465E-4</v>
      </c>
    </row>
    <row r="68" spans="1:10" s="46" customFormat="1" ht="27" customHeight="1" x14ac:dyDescent="0.3">
      <c r="A68" s="70"/>
      <c r="B68" s="40"/>
      <c r="C68" s="83"/>
      <c r="D68" s="40" t="s">
        <v>58</v>
      </c>
      <c r="E68" s="41" t="s">
        <v>95</v>
      </c>
      <c r="F68" s="85"/>
      <c r="G68" s="43">
        <v>44086421.07</v>
      </c>
      <c r="H68" s="43">
        <v>44087021.079999998</v>
      </c>
      <c r="I68" s="44">
        <f t="shared" si="2"/>
        <v>-600.00999999791384</v>
      </c>
      <c r="J68" s="45">
        <f t="shared" si="3"/>
        <v>-1.3609674350851238E-5</v>
      </c>
    </row>
    <row r="69" spans="1:10" s="46" customFormat="1" ht="27" customHeight="1" x14ac:dyDescent="0.3">
      <c r="A69" s="70"/>
      <c r="B69" s="33" t="s">
        <v>41</v>
      </c>
      <c r="C69" s="82" t="s">
        <v>96</v>
      </c>
      <c r="D69" s="86"/>
      <c r="E69" s="79"/>
      <c r="F69" s="80"/>
      <c r="G69" s="43">
        <v>2438488.96</v>
      </c>
      <c r="H69" s="43">
        <v>2438488.96</v>
      </c>
      <c r="I69" s="37">
        <f t="shared" si="2"/>
        <v>0</v>
      </c>
      <c r="J69" s="38">
        <f t="shared" si="3"/>
        <v>0</v>
      </c>
    </row>
    <row r="70" spans="1:10" s="31" customFormat="1" ht="27" customHeight="1" x14ac:dyDescent="0.3">
      <c r="A70" s="70"/>
      <c r="B70" s="33" t="s">
        <v>43</v>
      </c>
      <c r="C70" s="82" t="s">
        <v>97</v>
      </c>
      <c r="D70" s="72"/>
      <c r="E70" s="82"/>
      <c r="F70" s="84"/>
      <c r="G70" s="37">
        <f>SUM(G71:G73)</f>
        <v>14236975.359999999</v>
      </c>
      <c r="H70" s="37">
        <f>SUM(H71:H73)</f>
        <v>14600316.960000001</v>
      </c>
      <c r="I70" s="37">
        <f t="shared" si="2"/>
        <v>-363341.60000000149</v>
      </c>
      <c r="J70" s="38">
        <f t="shared" si="3"/>
        <v>-2.4885870696878452E-2</v>
      </c>
    </row>
    <row r="71" spans="1:10" s="46" customFormat="1" ht="27" customHeight="1" x14ac:dyDescent="0.3">
      <c r="A71" s="70"/>
      <c r="B71" s="40"/>
      <c r="C71" s="83"/>
      <c r="D71" s="40" t="s">
        <v>10</v>
      </c>
      <c r="E71" s="41" t="s">
        <v>98</v>
      </c>
      <c r="F71" s="85"/>
      <c r="G71" s="43">
        <v>1164315.07</v>
      </c>
      <c r="H71" s="43">
        <v>1173037.68</v>
      </c>
      <c r="I71" s="44">
        <f t="shared" si="2"/>
        <v>-8722.6099999998696</v>
      </c>
      <c r="J71" s="45">
        <f t="shared" si="3"/>
        <v>-7.4359162955446329E-3</v>
      </c>
    </row>
    <row r="72" spans="1:10" s="31" customFormat="1" ht="27" customHeight="1" x14ac:dyDescent="0.3">
      <c r="A72" s="61"/>
      <c r="B72" s="33"/>
      <c r="C72" s="82"/>
      <c r="D72" s="40" t="s">
        <v>12</v>
      </c>
      <c r="E72" s="41" t="s">
        <v>99</v>
      </c>
      <c r="F72" s="84"/>
      <c r="G72" s="43">
        <v>7880417.3100000005</v>
      </c>
      <c r="H72" s="43">
        <v>8767835.4900000002</v>
      </c>
      <c r="I72" s="43">
        <f t="shared" si="2"/>
        <v>-887418.1799999997</v>
      </c>
      <c r="J72" s="38">
        <f t="shared" si="3"/>
        <v>-0.10121291406666204</v>
      </c>
    </row>
    <row r="73" spans="1:10" s="31" customFormat="1" ht="27" customHeight="1" x14ac:dyDescent="0.3">
      <c r="A73" s="61"/>
      <c r="B73" s="33"/>
      <c r="C73" s="82"/>
      <c r="D73" s="40" t="s">
        <v>25</v>
      </c>
      <c r="E73" s="41" t="s">
        <v>100</v>
      </c>
      <c r="F73" s="84"/>
      <c r="G73" s="43">
        <v>5192242.9799999986</v>
      </c>
      <c r="H73" s="43">
        <v>4659443.790000001</v>
      </c>
      <c r="I73" s="37">
        <f t="shared" si="2"/>
        <v>532799.18999999762</v>
      </c>
      <c r="J73" s="38">
        <f t="shared" si="3"/>
        <v>0.11434823854801723</v>
      </c>
    </row>
    <row r="74" spans="1:10" s="31" customFormat="1" ht="27" customHeight="1" x14ac:dyDescent="0.3">
      <c r="A74" s="61"/>
      <c r="B74" s="33" t="s">
        <v>45</v>
      </c>
      <c r="C74" s="82" t="s">
        <v>101</v>
      </c>
      <c r="D74" s="72"/>
      <c r="E74" s="82"/>
      <c r="F74" s="84"/>
      <c r="G74" s="36">
        <v>1252844.52</v>
      </c>
      <c r="H74" s="36">
        <v>1524163.57</v>
      </c>
      <c r="I74" s="37">
        <f t="shared" si="2"/>
        <v>-271319.05000000005</v>
      </c>
      <c r="J74" s="38">
        <f t="shared" si="3"/>
        <v>-0.17801176680794178</v>
      </c>
    </row>
    <row r="75" spans="1:10" s="31" customFormat="1" ht="27" customHeight="1" x14ac:dyDescent="0.3">
      <c r="A75" s="61"/>
      <c r="B75" s="33" t="s">
        <v>102</v>
      </c>
      <c r="C75" s="82" t="s">
        <v>103</v>
      </c>
      <c r="D75" s="72"/>
      <c r="E75" s="82"/>
      <c r="F75" s="84"/>
      <c r="G75" s="37">
        <f>SUM(G76:G77)</f>
        <v>0</v>
      </c>
      <c r="H75" s="37">
        <f>SUM(H76:H77)</f>
        <v>-2820608.46</v>
      </c>
      <c r="I75" s="37">
        <f t="shared" si="2"/>
        <v>2820608.46</v>
      </c>
      <c r="J75" s="38">
        <f t="shared" si="3"/>
        <v>-1</v>
      </c>
    </row>
    <row r="76" spans="1:10" s="46" customFormat="1" ht="27" customHeight="1" x14ac:dyDescent="0.3">
      <c r="A76" s="87"/>
      <c r="B76" s="76"/>
      <c r="C76" s="83"/>
      <c r="D76" s="40" t="s">
        <v>10</v>
      </c>
      <c r="E76" s="83" t="s">
        <v>104</v>
      </c>
      <c r="F76" s="85"/>
      <c r="G76" s="43">
        <v>0</v>
      </c>
      <c r="H76" s="43">
        <v>-2772058.66</v>
      </c>
      <c r="I76" s="44">
        <f t="shared" si="2"/>
        <v>2772058.66</v>
      </c>
      <c r="J76" s="45">
        <f t="shared" si="3"/>
        <v>-1</v>
      </c>
    </row>
    <row r="77" spans="1:10" s="46" customFormat="1" ht="27" customHeight="1" x14ac:dyDescent="0.3">
      <c r="A77" s="87"/>
      <c r="B77" s="76"/>
      <c r="C77" s="83"/>
      <c r="D77" s="40" t="s">
        <v>12</v>
      </c>
      <c r="E77" s="83" t="s">
        <v>105</v>
      </c>
      <c r="F77" s="85"/>
      <c r="G77" s="43">
        <v>0</v>
      </c>
      <c r="H77" s="43">
        <v>-48549.8</v>
      </c>
      <c r="I77" s="44">
        <f t="shared" si="2"/>
        <v>48549.8</v>
      </c>
      <c r="J77" s="45">
        <f t="shared" si="3"/>
        <v>-1</v>
      </c>
    </row>
    <row r="78" spans="1:10" s="31" customFormat="1" ht="27" customHeight="1" x14ac:dyDescent="0.3">
      <c r="A78" s="87"/>
      <c r="B78" s="33" t="s">
        <v>106</v>
      </c>
      <c r="C78" s="82" t="s">
        <v>107</v>
      </c>
      <c r="D78" s="72"/>
      <c r="E78" s="82"/>
      <c r="F78" s="84"/>
      <c r="G78" s="37">
        <f>SUM(G79:G82)</f>
        <v>16692227.882881623</v>
      </c>
      <c r="H78" s="37">
        <f>SUM(H79:H82)</f>
        <v>10832291.33</v>
      </c>
      <c r="I78" s="37">
        <f t="shared" si="2"/>
        <v>5859936.5528816227</v>
      </c>
      <c r="J78" s="38">
        <f t="shared" si="3"/>
        <v>0.54096925335201662</v>
      </c>
    </row>
    <row r="79" spans="1:10" s="46" customFormat="1" ht="27" customHeight="1" x14ac:dyDescent="0.3">
      <c r="A79" s="87"/>
      <c r="B79" s="76"/>
      <c r="C79" s="83"/>
      <c r="D79" s="40" t="s">
        <v>10</v>
      </c>
      <c r="E79" s="83" t="s">
        <v>108</v>
      </c>
      <c r="F79" s="85"/>
      <c r="G79" s="43">
        <v>2326859.77</v>
      </c>
      <c r="H79" s="43">
        <v>2777447.52</v>
      </c>
      <c r="I79" s="44">
        <f t="shared" si="2"/>
        <v>-450587.75</v>
      </c>
      <c r="J79" s="45">
        <f t="shared" si="3"/>
        <v>-0.16223087808334177</v>
      </c>
    </row>
    <row r="80" spans="1:10" s="46" customFormat="1" ht="27" customHeight="1" x14ac:dyDescent="0.3">
      <c r="A80" s="87"/>
      <c r="B80" s="76"/>
      <c r="C80" s="83"/>
      <c r="D80" s="40" t="s">
        <v>12</v>
      </c>
      <c r="E80" s="83" t="s">
        <v>109</v>
      </c>
      <c r="F80" s="85"/>
      <c r="G80" s="43">
        <v>808353.26</v>
      </c>
      <c r="H80" s="43">
        <v>808353.26</v>
      </c>
      <c r="I80" s="44">
        <f t="shared" si="2"/>
        <v>0</v>
      </c>
      <c r="J80" s="45">
        <f t="shared" si="3"/>
        <v>0</v>
      </c>
    </row>
    <row r="81" spans="1:10" s="46" customFormat="1" ht="27" customHeight="1" x14ac:dyDescent="0.3">
      <c r="A81" s="87"/>
      <c r="B81" s="76"/>
      <c r="C81" s="83"/>
      <c r="D81" s="40" t="s">
        <v>25</v>
      </c>
      <c r="E81" s="83" t="s">
        <v>110</v>
      </c>
      <c r="F81" s="85"/>
      <c r="G81" s="43">
        <v>1679904.49</v>
      </c>
      <c r="H81" s="43">
        <v>1798973.1300000001</v>
      </c>
      <c r="I81" s="44">
        <f t="shared" si="2"/>
        <v>-119068.64000000013</v>
      </c>
      <c r="J81" s="45">
        <f t="shared" si="3"/>
        <v>-6.6187003026554447E-2</v>
      </c>
    </row>
    <row r="82" spans="1:10" s="46" customFormat="1" ht="27" customHeight="1" x14ac:dyDescent="0.3">
      <c r="A82" s="87"/>
      <c r="B82" s="76"/>
      <c r="C82" s="83"/>
      <c r="D82" s="40" t="s">
        <v>31</v>
      </c>
      <c r="E82" s="83" t="s">
        <v>111</v>
      </c>
      <c r="F82" s="85"/>
      <c r="G82" s="43">
        <v>11877110.362881621</v>
      </c>
      <c r="H82" s="43">
        <v>5447517.4199999999</v>
      </c>
      <c r="I82" s="44">
        <f t="shared" si="2"/>
        <v>6429592.9428816214</v>
      </c>
      <c r="J82" s="45">
        <f t="shared" si="3"/>
        <v>1.18027946441732</v>
      </c>
    </row>
    <row r="83" spans="1:10" s="31" customFormat="1" ht="27" customHeight="1" x14ac:dyDescent="0.3">
      <c r="A83" s="65"/>
      <c r="B83" s="66" t="s">
        <v>112</v>
      </c>
      <c r="C83" s="66"/>
      <c r="D83" s="66"/>
      <c r="E83" s="66"/>
      <c r="F83" s="67"/>
      <c r="G83" s="68">
        <f>G36+G39+G57+G61+G62+G63+G69+G70+G74+G75+G78</f>
        <v>1351208478.6048815</v>
      </c>
      <c r="H83" s="68">
        <f>H36+H39+H57+H61+H62+H63+H69+H70+H74+H75+H78</f>
        <v>1339183732.0399995</v>
      </c>
      <c r="I83" s="68">
        <f t="shared" si="2"/>
        <v>12024746.56488204</v>
      </c>
      <c r="J83" s="69">
        <f t="shared" si="3"/>
        <v>8.9791611689940074E-3</v>
      </c>
    </row>
    <row r="84" spans="1:10" s="46" customFormat="1" ht="9" customHeight="1" thickBot="1" x14ac:dyDescent="0.35">
      <c r="A84" s="87"/>
      <c r="B84" s="40"/>
      <c r="C84" s="83"/>
      <c r="D84" s="77"/>
      <c r="E84" s="83"/>
      <c r="F84" s="85"/>
      <c r="G84" s="43"/>
      <c r="H84" s="43"/>
      <c r="I84" s="44"/>
      <c r="J84" s="45"/>
    </row>
    <row r="85" spans="1:10" s="93" customFormat="1" ht="27" customHeight="1" thickTop="1" thickBot="1" x14ac:dyDescent="0.35">
      <c r="A85" s="88" t="s">
        <v>113</v>
      </c>
      <c r="B85" s="89"/>
      <c r="C85" s="89"/>
      <c r="D85" s="89"/>
      <c r="E85" s="89"/>
      <c r="F85" s="90"/>
      <c r="G85" s="91">
        <f>G33-G83</f>
        <v>13733042.085118771</v>
      </c>
      <c r="H85" s="91">
        <f>H33-H83</f>
        <v>15678999.830000877</v>
      </c>
      <c r="I85" s="91">
        <f>G85-H85</f>
        <v>-1945957.7448821068</v>
      </c>
      <c r="J85" s="92">
        <f>IF(H85=0,"-    ",I85/H85)</f>
        <v>-0.12411236469042029</v>
      </c>
    </row>
    <row r="86" spans="1:10" s="93" customFormat="1" ht="9" customHeight="1" thickTop="1" x14ac:dyDescent="0.3">
      <c r="A86" s="94"/>
      <c r="B86" s="95"/>
      <c r="C86" s="95"/>
      <c r="D86" s="96"/>
      <c r="E86" s="97"/>
      <c r="F86" s="98"/>
      <c r="G86" s="99"/>
      <c r="H86" s="99"/>
      <c r="I86" s="100"/>
      <c r="J86" s="101"/>
    </row>
    <row r="87" spans="1:10" s="31" customFormat="1" ht="27" customHeight="1" x14ac:dyDescent="0.3">
      <c r="A87" s="32" t="s">
        <v>114</v>
      </c>
      <c r="B87" s="71" t="s">
        <v>115</v>
      </c>
      <c r="C87" s="72"/>
      <c r="D87" s="71"/>
      <c r="E87" s="82"/>
      <c r="F87" s="84"/>
      <c r="G87" s="36"/>
      <c r="H87" s="36"/>
      <c r="I87" s="37"/>
      <c r="J87" s="38"/>
    </row>
    <row r="88" spans="1:10" s="31" customFormat="1" ht="27" customHeight="1" x14ac:dyDescent="0.3">
      <c r="A88" s="61"/>
      <c r="B88" s="33" t="s">
        <v>8</v>
      </c>
      <c r="C88" s="82" t="s">
        <v>116</v>
      </c>
      <c r="D88" s="72"/>
      <c r="E88" s="82"/>
      <c r="F88" s="84"/>
      <c r="G88" s="36">
        <v>0</v>
      </c>
      <c r="H88" s="36">
        <v>5249.83</v>
      </c>
      <c r="I88" s="37">
        <f>G88-H88</f>
        <v>-5249.83</v>
      </c>
      <c r="J88" s="38">
        <f>IF(H88=0,"-    ",I88/H88)</f>
        <v>-1</v>
      </c>
    </row>
    <row r="89" spans="1:10" s="31" customFormat="1" ht="27" customHeight="1" x14ac:dyDescent="0.3">
      <c r="A89" s="61"/>
      <c r="B89" s="33" t="s">
        <v>15</v>
      </c>
      <c r="C89" s="82" t="s">
        <v>117</v>
      </c>
      <c r="D89" s="72"/>
      <c r="E89" s="82"/>
      <c r="F89" s="84"/>
      <c r="G89" s="36">
        <v>1668155.32</v>
      </c>
      <c r="H89" s="36">
        <v>1464149</v>
      </c>
      <c r="I89" s="37">
        <f>G89-H89</f>
        <v>204006.32000000007</v>
      </c>
      <c r="J89" s="38">
        <f>IF(H89=0,"-    ",I89/H89)</f>
        <v>0.13933439834333805</v>
      </c>
    </row>
    <row r="90" spans="1:10" s="31" customFormat="1" ht="27" customHeight="1" x14ac:dyDescent="0.3">
      <c r="A90" s="65"/>
      <c r="B90" s="66" t="s">
        <v>118</v>
      </c>
      <c r="C90" s="66"/>
      <c r="D90" s="66"/>
      <c r="E90" s="66"/>
      <c r="F90" s="67"/>
      <c r="G90" s="68">
        <f>+G88-G89</f>
        <v>-1668155.32</v>
      </c>
      <c r="H90" s="68">
        <f>+H88-H89</f>
        <v>-1458899.17</v>
      </c>
      <c r="I90" s="68">
        <f>G90-H90</f>
        <v>-209256.15000000014</v>
      </c>
      <c r="J90" s="69">
        <f>IF(H90=0,"-    ",I90/H90)</f>
        <v>0.14343427860062472</v>
      </c>
    </row>
    <row r="91" spans="1:10" s="46" customFormat="1" ht="9" customHeight="1" x14ac:dyDescent="0.3">
      <c r="A91" s="70"/>
      <c r="B91" s="40"/>
      <c r="C91" s="83"/>
      <c r="D91" s="75"/>
      <c r="E91" s="83"/>
      <c r="F91" s="85"/>
      <c r="G91" s="43"/>
      <c r="H91" s="43"/>
      <c r="I91" s="44"/>
      <c r="J91" s="45"/>
    </row>
    <row r="92" spans="1:10" s="31" customFormat="1" ht="27" customHeight="1" x14ac:dyDescent="0.3">
      <c r="A92" s="32" t="s">
        <v>119</v>
      </c>
      <c r="B92" s="71" t="s">
        <v>120</v>
      </c>
      <c r="C92" s="72"/>
      <c r="D92" s="34"/>
      <c r="E92" s="82"/>
      <c r="F92" s="84"/>
      <c r="G92" s="36"/>
      <c r="H92" s="36"/>
      <c r="I92" s="37"/>
      <c r="J92" s="38"/>
    </row>
    <row r="93" spans="1:10" s="31" customFormat="1" ht="27" customHeight="1" x14ac:dyDescent="0.3">
      <c r="A93" s="61"/>
      <c r="B93" s="33" t="s">
        <v>8</v>
      </c>
      <c r="C93" s="71" t="s">
        <v>121</v>
      </c>
      <c r="D93" s="72"/>
      <c r="E93" s="34"/>
      <c r="F93" s="35"/>
      <c r="G93" s="36">
        <v>0</v>
      </c>
      <c r="H93" s="36">
        <v>0</v>
      </c>
      <c r="I93" s="37">
        <f>G93-H93</f>
        <v>0</v>
      </c>
      <c r="J93" s="38" t="str">
        <f>IF(H93=0,"-    ",I93/H93)</f>
        <v xml:space="preserve">-    </v>
      </c>
    </row>
    <row r="94" spans="1:10" s="31" customFormat="1" ht="27" customHeight="1" x14ac:dyDescent="0.3">
      <c r="A94" s="61"/>
      <c r="B94" s="33" t="s">
        <v>15</v>
      </c>
      <c r="C94" s="71" t="s">
        <v>122</v>
      </c>
      <c r="D94" s="72"/>
      <c r="E94" s="34"/>
      <c r="F94" s="35"/>
      <c r="G94" s="36">
        <v>0</v>
      </c>
      <c r="H94" s="36">
        <v>11113.61</v>
      </c>
      <c r="I94" s="37">
        <f>G94-H94</f>
        <v>-11113.61</v>
      </c>
      <c r="J94" s="38">
        <f>IF(H94=0,"-    ",I94/H94)</f>
        <v>-1</v>
      </c>
    </row>
    <row r="95" spans="1:10" s="31" customFormat="1" ht="27" customHeight="1" x14ac:dyDescent="0.3">
      <c r="A95" s="65"/>
      <c r="B95" s="66" t="s">
        <v>123</v>
      </c>
      <c r="C95" s="66"/>
      <c r="D95" s="66"/>
      <c r="E95" s="66"/>
      <c r="F95" s="67"/>
      <c r="G95" s="102">
        <f>G93-G94</f>
        <v>0</v>
      </c>
      <c r="H95" s="102">
        <f>H93-H94</f>
        <v>-11113.61</v>
      </c>
      <c r="I95" s="68">
        <f>G95-H95</f>
        <v>11113.61</v>
      </c>
      <c r="J95" s="69">
        <f>IF(H95=0,"-    ",I95/H95)</f>
        <v>-1</v>
      </c>
    </row>
    <row r="96" spans="1:10" s="46" customFormat="1" ht="9" customHeight="1" x14ac:dyDescent="0.3">
      <c r="A96" s="70"/>
      <c r="B96" s="40"/>
      <c r="C96" s="77"/>
      <c r="D96" s="75"/>
      <c r="E96" s="41"/>
      <c r="F96" s="42"/>
      <c r="G96" s="43"/>
      <c r="H96" s="43"/>
      <c r="I96" s="44"/>
      <c r="J96" s="45"/>
    </row>
    <row r="97" spans="1:10" s="31" customFormat="1" ht="27" customHeight="1" x14ac:dyDescent="0.3">
      <c r="A97" s="32" t="s">
        <v>124</v>
      </c>
      <c r="B97" s="71" t="s">
        <v>125</v>
      </c>
      <c r="C97" s="72"/>
      <c r="D97" s="34"/>
      <c r="E97" s="82"/>
      <c r="F97" s="84"/>
      <c r="G97" s="36"/>
      <c r="H97" s="36"/>
      <c r="I97" s="37"/>
      <c r="J97" s="38"/>
    </row>
    <row r="98" spans="1:10" s="31" customFormat="1" ht="27" customHeight="1" x14ac:dyDescent="0.3">
      <c r="A98" s="61"/>
      <c r="B98" s="33" t="s">
        <v>8</v>
      </c>
      <c r="C98" s="71" t="s">
        <v>126</v>
      </c>
      <c r="D98" s="72"/>
      <c r="E98" s="34"/>
      <c r="F98" s="35"/>
      <c r="G98" s="37">
        <f>SUM(G99:G100)</f>
        <v>8344988.5499999998</v>
      </c>
      <c r="H98" s="37">
        <f>SUM(H99:H100)</f>
        <v>8167904.8799999999</v>
      </c>
      <c r="I98" s="37">
        <f t="shared" ref="I98:I104" si="4">G98-H98</f>
        <v>177083.66999999993</v>
      </c>
      <c r="J98" s="38">
        <f t="shared" ref="J98:J104" si="5">IF(H98=0,"-    ",I98/H98)</f>
        <v>2.1680427551697926E-2</v>
      </c>
    </row>
    <row r="99" spans="1:10" s="46" customFormat="1" ht="27" customHeight="1" x14ac:dyDescent="0.3">
      <c r="A99" s="70"/>
      <c r="B99" s="76"/>
      <c r="C99" s="83"/>
      <c r="D99" s="40" t="s">
        <v>10</v>
      </c>
      <c r="E99" s="77" t="s">
        <v>127</v>
      </c>
      <c r="F99" s="85"/>
      <c r="G99" s="43">
        <v>0</v>
      </c>
      <c r="H99" s="43">
        <v>0</v>
      </c>
      <c r="I99" s="44">
        <f t="shared" si="4"/>
        <v>0</v>
      </c>
      <c r="J99" s="45" t="str">
        <f t="shared" si="5"/>
        <v xml:space="preserve">-    </v>
      </c>
    </row>
    <row r="100" spans="1:10" s="46" customFormat="1" ht="27" customHeight="1" x14ac:dyDescent="0.3">
      <c r="A100" s="70"/>
      <c r="B100" s="76"/>
      <c r="C100" s="83"/>
      <c r="D100" s="40" t="s">
        <v>12</v>
      </c>
      <c r="E100" s="83" t="s">
        <v>128</v>
      </c>
      <c r="F100" s="85"/>
      <c r="G100" s="43">
        <v>8344988.5499999998</v>
      </c>
      <c r="H100" s="43">
        <v>8167904.8799999999</v>
      </c>
      <c r="I100" s="44">
        <f t="shared" si="4"/>
        <v>177083.66999999993</v>
      </c>
      <c r="J100" s="45">
        <f t="shared" si="5"/>
        <v>2.1680427551697926E-2</v>
      </c>
    </row>
    <row r="101" spans="1:10" s="31" customFormat="1" ht="27" customHeight="1" x14ac:dyDescent="0.3">
      <c r="A101" s="61"/>
      <c r="B101" s="33" t="s">
        <v>15</v>
      </c>
      <c r="C101" s="71" t="s">
        <v>129</v>
      </c>
      <c r="D101" s="72"/>
      <c r="E101" s="34"/>
      <c r="F101" s="35"/>
      <c r="G101" s="37">
        <f>SUM(G102:G103)</f>
        <v>69034.8</v>
      </c>
      <c r="H101" s="37">
        <f>SUM(H102:H103)</f>
        <v>1329618.94</v>
      </c>
      <c r="I101" s="37">
        <f t="shared" si="4"/>
        <v>-1260584.1399999999</v>
      </c>
      <c r="J101" s="38">
        <f t="shared" si="5"/>
        <v>-0.948079259460609</v>
      </c>
    </row>
    <row r="102" spans="1:10" s="46" customFormat="1" ht="27" customHeight="1" x14ac:dyDescent="0.3">
      <c r="A102" s="70"/>
      <c r="B102" s="76"/>
      <c r="C102" s="83"/>
      <c r="D102" s="40" t="s">
        <v>10</v>
      </c>
      <c r="E102" s="77" t="s">
        <v>130</v>
      </c>
      <c r="F102" s="85"/>
      <c r="G102" s="43">
        <v>0</v>
      </c>
      <c r="H102" s="43">
        <v>96160.48000000001</v>
      </c>
      <c r="I102" s="44">
        <f t="shared" si="4"/>
        <v>-96160.48000000001</v>
      </c>
      <c r="J102" s="45">
        <f t="shared" si="5"/>
        <v>-1</v>
      </c>
    </row>
    <row r="103" spans="1:10" s="46" customFormat="1" ht="27" customHeight="1" x14ac:dyDescent="0.3">
      <c r="A103" s="70"/>
      <c r="B103" s="76"/>
      <c r="C103" s="83"/>
      <c r="D103" s="40" t="s">
        <v>12</v>
      </c>
      <c r="E103" s="83" t="s">
        <v>131</v>
      </c>
      <c r="F103" s="85"/>
      <c r="G103" s="43">
        <v>69034.8</v>
      </c>
      <c r="H103" s="43">
        <v>1233458.46</v>
      </c>
      <c r="I103" s="44">
        <f t="shared" si="4"/>
        <v>-1164423.6599999999</v>
      </c>
      <c r="J103" s="45">
        <f t="shared" si="5"/>
        <v>-0.94403151606743196</v>
      </c>
    </row>
    <row r="104" spans="1:10" s="31" customFormat="1" ht="27" customHeight="1" x14ac:dyDescent="0.3">
      <c r="A104" s="65"/>
      <c r="B104" s="66" t="s">
        <v>132</v>
      </c>
      <c r="C104" s="66"/>
      <c r="D104" s="66"/>
      <c r="E104" s="66"/>
      <c r="F104" s="67"/>
      <c r="G104" s="68">
        <f>G98-G101</f>
        <v>8275953.75</v>
      </c>
      <c r="H104" s="68">
        <f>H98-H101</f>
        <v>6838285.9399999995</v>
      </c>
      <c r="I104" s="68">
        <f t="shared" si="4"/>
        <v>1437667.8100000005</v>
      </c>
      <c r="J104" s="69">
        <f t="shared" si="5"/>
        <v>0.21023803663875462</v>
      </c>
    </row>
    <row r="105" spans="1:10" s="46" customFormat="1" ht="9" customHeight="1" thickBot="1" x14ac:dyDescent="0.35">
      <c r="A105" s="87"/>
      <c r="B105" s="40"/>
      <c r="C105" s="83"/>
      <c r="D105" s="77"/>
      <c r="E105" s="83"/>
      <c r="F105" s="85"/>
      <c r="G105" s="43"/>
      <c r="H105" s="43"/>
      <c r="I105" s="44"/>
      <c r="J105" s="45"/>
    </row>
    <row r="106" spans="1:10" s="93" customFormat="1" ht="27" customHeight="1" thickTop="1" thickBot="1" x14ac:dyDescent="0.35">
      <c r="A106" s="88" t="s">
        <v>133</v>
      </c>
      <c r="B106" s="89"/>
      <c r="C106" s="89"/>
      <c r="D106" s="89"/>
      <c r="E106" s="89"/>
      <c r="F106" s="90"/>
      <c r="G106" s="91">
        <f>G85+G90+G95+G104</f>
        <v>20340840.51511877</v>
      </c>
      <c r="H106" s="91">
        <f>H85+H90+H95+H104</f>
        <v>21047272.990000878</v>
      </c>
      <c r="I106" s="91">
        <f>G106-H106</f>
        <v>-706432.47488210723</v>
      </c>
      <c r="J106" s="92">
        <f>IF(H106=0,"-    ",I106/H106)</f>
        <v>-3.3564085723491052E-2</v>
      </c>
    </row>
    <row r="107" spans="1:10" s="93" customFormat="1" ht="9" customHeight="1" thickTop="1" x14ac:dyDescent="0.3">
      <c r="A107" s="94"/>
      <c r="B107" s="95"/>
      <c r="C107" s="95"/>
      <c r="D107" s="96"/>
      <c r="E107" s="97"/>
      <c r="F107" s="98"/>
      <c r="G107" s="99"/>
      <c r="H107" s="99"/>
      <c r="I107" s="100"/>
      <c r="J107" s="101"/>
    </row>
    <row r="108" spans="1:10" s="31" customFormat="1" ht="27" customHeight="1" x14ac:dyDescent="0.3">
      <c r="A108" s="32" t="s">
        <v>134</v>
      </c>
      <c r="B108" s="71" t="s">
        <v>135</v>
      </c>
      <c r="C108" s="72"/>
      <c r="D108" s="71"/>
      <c r="E108" s="82"/>
      <c r="F108" s="84"/>
      <c r="G108" s="36"/>
      <c r="H108" s="36"/>
      <c r="I108" s="37"/>
      <c r="J108" s="38"/>
    </row>
    <row r="109" spans="1:10" s="31" customFormat="1" ht="27" customHeight="1" x14ac:dyDescent="0.3">
      <c r="A109" s="61"/>
      <c r="B109" s="33" t="s">
        <v>8</v>
      </c>
      <c r="C109" s="82" t="s">
        <v>136</v>
      </c>
      <c r="D109" s="72"/>
      <c r="E109" s="82"/>
      <c r="F109" s="84"/>
      <c r="G109" s="37">
        <f>SUM(G110:G113)</f>
        <v>20115132.620000001</v>
      </c>
      <c r="H109" s="37">
        <f>SUM(H110:H113)</f>
        <v>20816352.32</v>
      </c>
      <c r="I109" s="37">
        <f t="shared" ref="I109:I116" si="6">G109-H109</f>
        <v>-701219.69999999925</v>
      </c>
      <c r="J109" s="38">
        <f t="shared" ref="J109:J116" si="7">IF(H109=0,"-    ",I109/H109)</f>
        <v>-3.3686002678109901E-2</v>
      </c>
    </row>
    <row r="110" spans="1:10" s="46" customFormat="1" ht="27" customHeight="1" x14ac:dyDescent="0.3">
      <c r="A110" s="87"/>
      <c r="B110" s="76"/>
      <c r="C110" s="83"/>
      <c r="D110" s="40" t="s">
        <v>10</v>
      </c>
      <c r="E110" s="83" t="s">
        <v>137</v>
      </c>
      <c r="F110" s="85"/>
      <c r="G110" s="43">
        <v>18072868.190000001</v>
      </c>
      <c r="H110" s="43">
        <v>18749097.890000001</v>
      </c>
      <c r="I110" s="44">
        <f t="shared" si="6"/>
        <v>-676229.69999999925</v>
      </c>
      <c r="J110" s="45">
        <f t="shared" si="7"/>
        <v>-3.6067319290101547E-2</v>
      </c>
    </row>
    <row r="111" spans="1:10" s="46" customFormat="1" ht="27" customHeight="1" x14ac:dyDescent="0.3">
      <c r="A111" s="87"/>
      <c r="B111" s="76"/>
      <c r="C111" s="83"/>
      <c r="D111" s="40" t="s">
        <v>12</v>
      </c>
      <c r="E111" s="83" t="s">
        <v>138</v>
      </c>
      <c r="F111" s="85"/>
      <c r="G111" s="43">
        <v>1774824.1799999997</v>
      </c>
      <c r="H111" s="43">
        <v>1799814.1799999997</v>
      </c>
      <c r="I111" s="44">
        <f t="shared" si="6"/>
        <v>-24990</v>
      </c>
      <c r="J111" s="45">
        <f t="shared" si="7"/>
        <v>-1.3884766704082754E-2</v>
      </c>
    </row>
    <row r="112" spans="1:10" s="46" customFormat="1" ht="27" customHeight="1" x14ac:dyDescent="0.3">
      <c r="A112" s="87"/>
      <c r="B112" s="76"/>
      <c r="C112" s="83"/>
      <c r="D112" s="40" t="s">
        <v>25</v>
      </c>
      <c r="E112" s="83" t="s">
        <v>139</v>
      </c>
      <c r="F112" s="85"/>
      <c r="G112" s="43">
        <v>267440.25</v>
      </c>
      <c r="H112" s="43">
        <v>267440.25</v>
      </c>
      <c r="I112" s="44">
        <f t="shared" si="6"/>
        <v>0</v>
      </c>
      <c r="J112" s="45">
        <f t="shared" si="7"/>
        <v>0</v>
      </c>
    </row>
    <row r="113" spans="1:10" s="46" customFormat="1" ht="27" customHeight="1" x14ac:dyDescent="0.3">
      <c r="A113" s="87"/>
      <c r="B113" s="76"/>
      <c r="C113" s="83"/>
      <c r="D113" s="40" t="s">
        <v>31</v>
      </c>
      <c r="E113" s="83" t="s">
        <v>140</v>
      </c>
      <c r="F113" s="85"/>
      <c r="G113" s="43">
        <v>0</v>
      </c>
      <c r="H113" s="43">
        <v>0</v>
      </c>
      <c r="I113" s="44">
        <f t="shared" si="6"/>
        <v>0</v>
      </c>
      <c r="J113" s="45" t="str">
        <f t="shared" si="7"/>
        <v xml:space="preserve">-    </v>
      </c>
    </row>
    <row r="114" spans="1:10" s="31" customFormat="1" ht="27" customHeight="1" x14ac:dyDescent="0.3">
      <c r="A114" s="61"/>
      <c r="B114" s="33" t="s">
        <v>15</v>
      </c>
      <c r="C114" s="82" t="s">
        <v>141</v>
      </c>
      <c r="D114" s="72"/>
      <c r="E114" s="82"/>
      <c r="F114" s="84"/>
      <c r="G114" s="36">
        <v>220295</v>
      </c>
      <c r="H114" s="36">
        <v>220295</v>
      </c>
      <c r="I114" s="37">
        <f t="shared" si="6"/>
        <v>0</v>
      </c>
      <c r="J114" s="38">
        <f t="shared" si="7"/>
        <v>0</v>
      </c>
    </row>
    <row r="115" spans="1:10" s="31" customFormat="1" ht="27" customHeight="1" x14ac:dyDescent="0.3">
      <c r="A115" s="61"/>
      <c r="B115" s="33" t="s">
        <v>17</v>
      </c>
      <c r="C115" s="82" t="s">
        <v>142</v>
      </c>
      <c r="D115" s="72"/>
      <c r="E115" s="82"/>
      <c r="F115" s="84"/>
      <c r="G115" s="36">
        <v>0</v>
      </c>
      <c r="H115" s="36">
        <v>0</v>
      </c>
      <c r="I115" s="37">
        <f t="shared" si="6"/>
        <v>0</v>
      </c>
      <c r="J115" s="38" t="str">
        <f t="shared" si="7"/>
        <v xml:space="preserve">-    </v>
      </c>
    </row>
    <row r="116" spans="1:10" s="31" customFormat="1" ht="27" customHeight="1" x14ac:dyDescent="0.3">
      <c r="A116" s="65"/>
      <c r="B116" s="66" t="s">
        <v>143</v>
      </c>
      <c r="C116" s="66"/>
      <c r="D116" s="66"/>
      <c r="E116" s="66"/>
      <c r="F116" s="67"/>
      <c r="G116" s="68">
        <f>G109+G114+G115</f>
        <v>20335427.620000001</v>
      </c>
      <c r="H116" s="68">
        <f>H109+H114+H115</f>
        <v>21036647.32</v>
      </c>
      <c r="I116" s="68">
        <f t="shared" si="6"/>
        <v>-701219.69999999925</v>
      </c>
      <c r="J116" s="69">
        <f t="shared" si="7"/>
        <v>-3.3333244092243461E-2</v>
      </c>
    </row>
    <row r="117" spans="1:10" s="46" customFormat="1" ht="9" customHeight="1" x14ac:dyDescent="0.3">
      <c r="A117" s="87"/>
      <c r="B117" s="40"/>
      <c r="C117" s="83"/>
      <c r="D117" s="77"/>
      <c r="E117" s="83"/>
      <c r="F117" s="85"/>
      <c r="G117" s="43"/>
      <c r="H117" s="43"/>
      <c r="I117" s="44"/>
      <c r="J117" s="45"/>
    </row>
    <row r="118" spans="1:10" s="93" customFormat="1" ht="27" customHeight="1" x14ac:dyDescent="0.3">
      <c r="A118" s="32" t="s">
        <v>144</v>
      </c>
      <c r="B118" s="71"/>
      <c r="C118" s="72"/>
      <c r="D118" s="71"/>
      <c r="E118" s="82"/>
      <c r="F118" s="84"/>
      <c r="G118" s="37">
        <f>G106-G116</f>
        <v>5412.8951187692583</v>
      </c>
      <c r="H118" s="37">
        <f>H106-H116</f>
        <v>10625.670000877231</v>
      </c>
      <c r="I118" s="37">
        <f>G118-H118</f>
        <v>-5212.7748821079731</v>
      </c>
      <c r="J118" s="38">
        <f>IF(H118=0,"-    ",I118/H118)</f>
        <v>-0.49058317091323356</v>
      </c>
    </row>
    <row r="119" spans="1:10" s="46" customFormat="1" ht="9" customHeight="1" thickBot="1" x14ac:dyDescent="0.35">
      <c r="A119" s="103"/>
      <c r="B119" s="104"/>
      <c r="C119" s="105"/>
      <c r="D119" s="105"/>
      <c r="E119" s="106"/>
      <c r="F119" s="107"/>
      <c r="G119" s="108"/>
      <c r="H119" s="108"/>
      <c r="I119" s="109"/>
      <c r="J119" s="110"/>
    </row>
    <row r="120" spans="1:10" s="46" customFormat="1" x14ac:dyDescent="0.3">
      <c r="A120" s="111"/>
      <c r="B120" s="111"/>
      <c r="C120" s="112"/>
      <c r="D120" s="112"/>
      <c r="E120" s="113"/>
      <c r="F120" s="113"/>
      <c r="G120" s="114"/>
      <c r="H120" s="114"/>
      <c r="I120" s="115"/>
      <c r="J120" s="116"/>
    </row>
    <row r="121" spans="1:10" x14ac:dyDescent="0.3">
      <c r="A121" s="117"/>
      <c r="B121" s="117"/>
      <c r="F121" s="118"/>
      <c r="G121" s="119"/>
      <c r="H121" s="119"/>
    </row>
    <row r="122" spans="1:10" x14ac:dyDescent="0.3">
      <c r="A122" s="111"/>
      <c r="B122" s="111"/>
      <c r="C122" s="112"/>
      <c r="D122" s="112"/>
      <c r="E122" s="112"/>
      <c r="F122" s="120"/>
      <c r="G122" s="119"/>
      <c r="H122" s="119"/>
    </row>
    <row r="123" spans="1:10" x14ac:dyDescent="0.3">
      <c r="A123" s="111"/>
      <c r="B123" s="111"/>
      <c r="C123" s="112"/>
      <c r="D123" s="112"/>
      <c r="E123" s="112"/>
      <c r="F123" s="120"/>
      <c r="G123" s="119"/>
      <c r="H123" s="119"/>
    </row>
    <row r="124" spans="1:10" x14ac:dyDescent="0.3">
      <c r="A124" s="111"/>
      <c r="B124" s="111"/>
      <c r="C124" s="112"/>
      <c r="D124" s="112"/>
      <c r="E124" s="112"/>
      <c r="F124" s="120"/>
      <c r="G124" s="119"/>
      <c r="H124" s="119"/>
    </row>
    <row r="125" spans="1:10" x14ac:dyDescent="0.3">
      <c r="A125" s="111"/>
      <c r="B125" s="111"/>
      <c r="C125" s="112"/>
      <c r="D125" s="112"/>
      <c r="E125" s="112"/>
      <c r="F125" s="120"/>
      <c r="G125" s="119"/>
      <c r="H125" s="119"/>
    </row>
    <row r="126" spans="1:10" x14ac:dyDescent="0.3">
      <c r="A126" s="111"/>
      <c r="B126" s="111"/>
      <c r="C126" s="112"/>
      <c r="D126" s="112"/>
      <c r="E126" s="112"/>
      <c r="F126" s="120"/>
      <c r="G126" s="119"/>
      <c r="H126" s="119"/>
    </row>
    <row r="127" spans="1:10" x14ac:dyDescent="0.3">
      <c r="A127" s="111"/>
      <c r="B127" s="111"/>
      <c r="C127" s="112"/>
      <c r="D127" s="112"/>
      <c r="E127" s="112"/>
      <c r="F127" s="120"/>
      <c r="G127" s="119"/>
      <c r="H127" s="119"/>
    </row>
    <row r="128" spans="1:10" x14ac:dyDescent="0.3">
      <c r="A128" s="111"/>
      <c r="B128" s="111"/>
      <c r="C128" s="112"/>
      <c r="D128" s="112"/>
      <c r="E128" s="112"/>
      <c r="F128" s="120"/>
      <c r="G128" s="119"/>
      <c r="H128" s="119"/>
    </row>
    <row r="129" spans="1:10" x14ac:dyDescent="0.3">
      <c r="A129" s="111"/>
      <c r="B129" s="111"/>
      <c r="C129" s="112"/>
      <c r="D129" s="112"/>
      <c r="E129" s="112"/>
      <c r="F129" s="120"/>
      <c r="G129" s="119"/>
      <c r="H129" s="119"/>
    </row>
    <row r="130" spans="1:10" x14ac:dyDescent="0.3">
      <c r="A130" s="111"/>
      <c r="B130" s="111"/>
      <c r="C130" s="112"/>
      <c r="D130" s="112"/>
      <c r="E130" s="112"/>
      <c r="F130" s="120"/>
      <c r="G130" s="119"/>
      <c r="H130" s="119"/>
    </row>
    <row r="131" spans="1:10" x14ac:dyDescent="0.3">
      <c r="A131" s="111"/>
      <c r="B131" s="111"/>
      <c r="C131" s="112"/>
      <c r="D131" s="112"/>
      <c r="E131" s="112"/>
      <c r="F131" s="120"/>
      <c r="G131" s="119"/>
      <c r="H131" s="119"/>
    </row>
    <row r="132" spans="1:10" x14ac:dyDescent="0.3">
      <c r="A132" s="111"/>
      <c r="B132" s="111"/>
      <c r="C132" s="112"/>
      <c r="D132" s="112"/>
      <c r="E132" s="112"/>
      <c r="F132" s="120"/>
      <c r="G132" s="119"/>
      <c r="H132" s="119"/>
    </row>
    <row r="133" spans="1:10" x14ac:dyDescent="0.3">
      <c r="A133" s="111"/>
      <c r="B133" s="111"/>
      <c r="C133" s="112"/>
      <c r="D133" s="112"/>
      <c r="E133" s="112"/>
      <c r="F133" s="120"/>
      <c r="G133" s="121"/>
      <c r="H133" s="121"/>
    </row>
    <row r="134" spans="1:10" x14ac:dyDescent="0.3">
      <c r="A134" s="111"/>
      <c r="B134" s="111"/>
      <c r="C134" s="112"/>
      <c r="D134" s="112"/>
      <c r="E134" s="112"/>
      <c r="F134" s="120"/>
      <c r="G134" s="121"/>
      <c r="H134" s="121"/>
    </row>
    <row r="135" spans="1:10" x14ac:dyDescent="0.3">
      <c r="A135" s="111"/>
      <c r="B135" s="111"/>
      <c r="C135" s="112"/>
      <c r="D135" s="112"/>
      <c r="E135" s="112"/>
      <c r="F135" s="120"/>
      <c r="G135" s="121"/>
      <c r="H135" s="121"/>
    </row>
    <row r="136" spans="1:10" x14ac:dyDescent="0.3">
      <c r="A136" s="111"/>
      <c r="B136" s="111"/>
      <c r="C136" s="112"/>
      <c r="D136" s="112"/>
      <c r="E136" s="112"/>
      <c r="F136" s="120"/>
      <c r="G136" s="121"/>
      <c r="H136" s="121"/>
    </row>
    <row r="137" spans="1:10" x14ac:dyDescent="0.3">
      <c r="A137" s="111"/>
      <c r="B137" s="111"/>
      <c r="C137" s="112"/>
      <c r="D137" s="112"/>
      <c r="E137" s="112"/>
      <c r="F137" s="120"/>
      <c r="G137" s="121"/>
      <c r="H137" s="121"/>
    </row>
    <row r="138" spans="1:10" x14ac:dyDescent="0.3">
      <c r="A138" s="111"/>
      <c r="B138" s="111"/>
      <c r="C138" s="112"/>
      <c r="D138" s="112"/>
      <c r="E138" s="112"/>
      <c r="F138" s="120"/>
      <c r="G138" s="121"/>
      <c r="H138" s="121"/>
    </row>
    <row r="139" spans="1:10" x14ac:dyDescent="0.3">
      <c r="A139" s="111"/>
      <c r="B139" s="111"/>
      <c r="C139" s="112"/>
      <c r="D139" s="112"/>
      <c r="E139" s="112"/>
      <c r="F139" s="120"/>
      <c r="G139" s="121"/>
      <c r="H139" s="121"/>
    </row>
    <row r="140" spans="1:10" x14ac:dyDescent="0.3">
      <c r="A140" s="111"/>
      <c r="B140" s="111"/>
      <c r="C140" s="112"/>
      <c r="D140" s="112"/>
      <c r="E140" s="112"/>
      <c r="F140" s="120"/>
      <c r="G140" s="121"/>
      <c r="H140" s="121"/>
    </row>
    <row r="141" spans="1:10" s="118" customFormat="1" x14ac:dyDescent="0.3">
      <c r="A141" s="111"/>
      <c r="B141" s="111"/>
      <c r="C141" s="112"/>
      <c r="D141" s="112"/>
      <c r="E141" s="112"/>
      <c r="F141" s="120"/>
      <c r="G141" s="121"/>
      <c r="H141" s="121"/>
      <c r="I141" s="18"/>
      <c r="J141" s="18"/>
    </row>
    <row r="142" spans="1:10" s="118" customFormat="1" x14ac:dyDescent="0.3">
      <c r="A142" s="111"/>
      <c r="B142" s="111"/>
      <c r="C142" s="112"/>
      <c r="D142" s="112"/>
      <c r="E142" s="112"/>
      <c r="F142" s="120"/>
      <c r="G142" s="121"/>
      <c r="H142" s="121"/>
      <c r="I142" s="18"/>
      <c r="J142" s="18"/>
    </row>
    <row r="143" spans="1:10" s="118" customFormat="1" x14ac:dyDescent="0.3">
      <c r="A143" s="111"/>
      <c r="B143" s="111"/>
      <c r="C143" s="112"/>
      <c r="D143" s="112"/>
      <c r="E143" s="112"/>
      <c r="F143" s="120"/>
      <c r="G143" s="121"/>
      <c r="H143" s="121"/>
      <c r="I143" s="18"/>
      <c r="J143" s="18"/>
    </row>
    <row r="144" spans="1:10" s="118" customFormat="1" x14ac:dyDescent="0.3">
      <c r="A144" s="111"/>
      <c r="B144" s="111"/>
      <c r="C144" s="112"/>
      <c r="D144" s="112"/>
      <c r="E144" s="112"/>
      <c r="F144" s="120"/>
      <c r="G144" s="121"/>
      <c r="H144" s="121"/>
      <c r="I144" s="18"/>
      <c r="J144" s="18"/>
    </row>
    <row r="145" spans="1:10" s="118" customFormat="1" x14ac:dyDescent="0.3">
      <c r="A145" s="111"/>
      <c r="B145" s="111"/>
      <c r="C145" s="112"/>
      <c r="D145" s="112"/>
      <c r="E145" s="112"/>
      <c r="F145" s="120"/>
      <c r="G145" s="121"/>
      <c r="H145" s="121"/>
      <c r="I145" s="18"/>
      <c r="J145" s="18"/>
    </row>
    <row r="146" spans="1:10" s="118" customFormat="1" x14ac:dyDescent="0.3">
      <c r="A146" s="111"/>
      <c r="B146" s="111"/>
      <c r="C146" s="112"/>
      <c r="D146" s="112"/>
      <c r="E146" s="112"/>
      <c r="F146" s="120"/>
      <c r="G146" s="121"/>
      <c r="H146" s="121"/>
      <c r="I146" s="18"/>
      <c r="J146" s="18"/>
    </row>
    <row r="147" spans="1:10" s="118" customFormat="1" x14ac:dyDescent="0.3">
      <c r="A147" s="111"/>
      <c r="B147" s="111"/>
      <c r="C147" s="112"/>
      <c r="D147" s="112"/>
      <c r="E147" s="112"/>
      <c r="F147" s="120"/>
      <c r="G147" s="121"/>
      <c r="H147" s="121"/>
      <c r="I147" s="18"/>
      <c r="J147" s="18"/>
    </row>
    <row r="148" spans="1:10" s="118" customFormat="1" x14ac:dyDescent="0.3">
      <c r="A148" s="111"/>
      <c r="B148" s="111"/>
      <c r="C148" s="112"/>
      <c r="D148" s="112"/>
      <c r="E148" s="112"/>
      <c r="F148" s="120"/>
      <c r="G148" s="121"/>
      <c r="H148" s="121"/>
      <c r="I148" s="18"/>
      <c r="J148" s="18"/>
    </row>
    <row r="149" spans="1:10" s="118" customFormat="1" x14ac:dyDescent="0.3">
      <c r="A149" s="111"/>
      <c r="B149" s="111"/>
      <c r="C149" s="112"/>
      <c r="D149" s="112"/>
      <c r="E149" s="112"/>
      <c r="F149" s="120"/>
      <c r="G149" s="121"/>
      <c r="H149" s="121"/>
      <c r="I149" s="18"/>
      <c r="J149" s="18"/>
    </row>
    <row r="150" spans="1:10" s="118" customFormat="1" x14ac:dyDescent="0.3">
      <c r="A150" s="111"/>
      <c r="B150" s="111"/>
      <c r="C150" s="112"/>
      <c r="D150" s="112"/>
      <c r="E150" s="112"/>
      <c r="F150" s="120"/>
      <c r="G150" s="121"/>
      <c r="H150" s="121"/>
      <c r="I150" s="18"/>
      <c r="J150" s="18"/>
    </row>
    <row r="151" spans="1:10" s="118" customFormat="1" x14ac:dyDescent="0.3">
      <c r="A151" s="111"/>
      <c r="B151" s="111"/>
      <c r="C151" s="112"/>
      <c r="D151" s="112"/>
      <c r="E151" s="112"/>
      <c r="F151" s="120"/>
      <c r="G151" s="121"/>
      <c r="H151" s="121"/>
      <c r="I151" s="18"/>
      <c r="J151" s="18"/>
    </row>
    <row r="152" spans="1:10" s="118" customFormat="1" x14ac:dyDescent="0.3">
      <c r="A152" s="111"/>
      <c r="B152" s="111"/>
      <c r="C152" s="112"/>
      <c r="D152" s="112"/>
      <c r="E152" s="112"/>
      <c r="F152" s="120"/>
      <c r="G152" s="121"/>
      <c r="H152" s="121"/>
      <c r="I152" s="18"/>
      <c r="J152" s="18"/>
    </row>
    <row r="153" spans="1:10" s="118" customFormat="1" x14ac:dyDescent="0.3">
      <c r="A153" s="111"/>
      <c r="B153" s="111"/>
      <c r="C153" s="112"/>
      <c r="D153" s="112"/>
      <c r="E153" s="112"/>
      <c r="F153" s="120"/>
      <c r="G153" s="121"/>
      <c r="H153" s="121"/>
      <c r="I153" s="18"/>
      <c r="J153" s="18"/>
    </row>
    <row r="154" spans="1:10" s="118" customFormat="1" x14ac:dyDescent="0.3">
      <c r="A154" s="111"/>
      <c r="B154" s="111"/>
      <c r="C154" s="112"/>
      <c r="D154" s="112"/>
      <c r="E154" s="112"/>
      <c r="F154" s="120"/>
      <c r="G154" s="121"/>
      <c r="H154" s="121"/>
      <c r="I154" s="18"/>
      <c r="J154" s="18"/>
    </row>
    <row r="155" spans="1:10" s="118" customFormat="1" x14ac:dyDescent="0.3">
      <c r="A155" s="111"/>
      <c r="B155" s="111"/>
      <c r="C155" s="112"/>
      <c r="D155" s="112"/>
      <c r="E155" s="112"/>
      <c r="F155" s="120"/>
      <c r="G155" s="121"/>
      <c r="H155" s="121"/>
      <c r="I155" s="18"/>
      <c r="J155" s="18"/>
    </row>
    <row r="156" spans="1:10" s="118" customFormat="1" x14ac:dyDescent="0.3">
      <c r="A156" s="111"/>
      <c r="B156" s="111"/>
      <c r="C156" s="112"/>
      <c r="D156" s="112"/>
      <c r="E156" s="112"/>
      <c r="F156" s="120"/>
      <c r="G156" s="121"/>
      <c r="H156" s="121"/>
      <c r="I156" s="18"/>
      <c r="J156" s="18"/>
    </row>
    <row r="157" spans="1:10" s="118" customFormat="1" x14ac:dyDescent="0.3">
      <c r="A157" s="111"/>
      <c r="B157" s="111"/>
      <c r="C157" s="112"/>
      <c r="D157" s="112"/>
      <c r="E157" s="112"/>
      <c r="F157" s="120"/>
      <c r="G157" s="121"/>
      <c r="H157" s="121"/>
      <c r="I157" s="18"/>
      <c r="J157" s="18"/>
    </row>
    <row r="158" spans="1:10" s="118" customFormat="1" x14ac:dyDescent="0.3">
      <c r="A158" s="111"/>
      <c r="B158" s="111"/>
      <c r="C158" s="112"/>
      <c r="D158" s="112"/>
      <c r="E158" s="112"/>
      <c r="F158" s="120"/>
      <c r="G158" s="121"/>
      <c r="H158" s="121"/>
      <c r="I158" s="18"/>
      <c r="J158" s="18"/>
    </row>
    <row r="159" spans="1:10" s="118" customFormat="1" x14ac:dyDescent="0.3">
      <c r="A159" s="111"/>
      <c r="B159" s="111"/>
      <c r="C159" s="112"/>
      <c r="D159" s="112"/>
      <c r="E159" s="112"/>
      <c r="F159" s="120"/>
      <c r="G159" s="121"/>
      <c r="H159" s="121"/>
      <c r="I159" s="18"/>
      <c r="J159" s="18"/>
    </row>
    <row r="160" spans="1:10" s="118" customFormat="1" x14ac:dyDescent="0.3">
      <c r="A160" s="111"/>
      <c r="B160" s="111"/>
      <c r="C160" s="112"/>
      <c r="D160" s="112"/>
      <c r="E160" s="112"/>
      <c r="F160" s="120"/>
      <c r="G160" s="121"/>
      <c r="H160" s="121"/>
      <c r="I160" s="18"/>
      <c r="J160" s="18"/>
    </row>
    <row r="161" spans="1:10" s="118" customFormat="1" x14ac:dyDescent="0.3">
      <c r="A161" s="111"/>
      <c r="B161" s="111"/>
      <c r="C161" s="112"/>
      <c r="D161" s="112"/>
      <c r="E161" s="112"/>
      <c r="F161" s="120"/>
      <c r="G161" s="121"/>
      <c r="H161" s="121"/>
      <c r="I161" s="18"/>
      <c r="J161" s="18"/>
    </row>
    <row r="162" spans="1:10" s="118" customFormat="1" x14ac:dyDescent="0.3">
      <c r="A162" s="111"/>
      <c r="B162" s="111"/>
      <c r="C162" s="112"/>
      <c r="D162" s="112"/>
      <c r="E162" s="112"/>
      <c r="F162" s="120"/>
      <c r="G162" s="121"/>
      <c r="H162" s="121"/>
      <c r="I162" s="18"/>
      <c r="J162" s="18"/>
    </row>
    <row r="163" spans="1:10" s="118" customFormat="1" x14ac:dyDescent="0.3">
      <c r="A163" s="111"/>
      <c r="B163" s="111"/>
      <c r="C163" s="112"/>
      <c r="D163" s="112"/>
      <c r="E163" s="112"/>
      <c r="F163" s="120"/>
      <c r="G163" s="121"/>
      <c r="H163" s="121"/>
      <c r="I163" s="18"/>
      <c r="J163" s="18"/>
    </row>
    <row r="164" spans="1:10" s="118" customFormat="1" x14ac:dyDescent="0.3">
      <c r="A164" s="111"/>
      <c r="B164" s="111"/>
      <c r="C164" s="112"/>
      <c r="D164" s="112"/>
      <c r="E164" s="112"/>
      <c r="F164" s="120"/>
      <c r="G164" s="121"/>
      <c r="H164" s="121"/>
      <c r="I164" s="18"/>
      <c r="J164" s="18"/>
    </row>
    <row r="165" spans="1:10" s="118" customFormat="1" x14ac:dyDescent="0.3">
      <c r="A165" s="111"/>
      <c r="B165" s="111"/>
      <c r="C165" s="112"/>
      <c r="D165" s="112"/>
      <c r="E165" s="112"/>
      <c r="F165" s="120"/>
      <c r="G165" s="121"/>
      <c r="H165" s="121"/>
      <c r="I165" s="18"/>
      <c r="J165" s="18"/>
    </row>
    <row r="166" spans="1:10" s="118" customFormat="1" x14ac:dyDescent="0.3">
      <c r="A166" s="117"/>
      <c r="B166" s="117"/>
      <c r="F166" s="18"/>
      <c r="G166" s="121"/>
      <c r="H166" s="121"/>
      <c r="I166" s="18"/>
      <c r="J166" s="18"/>
    </row>
    <row r="167" spans="1:10" s="118" customFormat="1" x14ac:dyDescent="0.3">
      <c r="A167" s="117"/>
      <c r="B167" s="117"/>
      <c r="F167" s="18"/>
      <c r="G167" s="121"/>
      <c r="H167" s="121"/>
      <c r="I167" s="18"/>
      <c r="J167" s="18"/>
    </row>
    <row r="168" spans="1:10" s="118" customFormat="1" x14ac:dyDescent="0.3">
      <c r="A168" s="117"/>
      <c r="B168" s="117"/>
      <c r="F168" s="18"/>
      <c r="G168" s="121"/>
      <c r="H168" s="121"/>
      <c r="I168" s="18"/>
      <c r="J168" s="18"/>
    </row>
    <row r="169" spans="1:10" s="118" customFormat="1" x14ac:dyDescent="0.3">
      <c r="A169" s="117"/>
      <c r="B169" s="117"/>
      <c r="F169" s="18"/>
      <c r="G169" s="121"/>
      <c r="H169" s="121"/>
      <c r="I169" s="18"/>
      <c r="J169" s="18"/>
    </row>
    <row r="170" spans="1:10" s="118" customFormat="1" x14ac:dyDescent="0.3">
      <c r="A170" s="117"/>
      <c r="B170" s="117"/>
      <c r="F170" s="18"/>
      <c r="G170" s="121"/>
      <c r="H170" s="121"/>
      <c r="I170" s="18"/>
      <c r="J170" s="18"/>
    </row>
    <row r="171" spans="1:10" s="118" customFormat="1" x14ac:dyDescent="0.3">
      <c r="A171" s="117"/>
      <c r="B171" s="117"/>
      <c r="F171" s="18"/>
      <c r="G171" s="121"/>
      <c r="H171" s="121"/>
      <c r="I171" s="18"/>
      <c r="J171" s="18"/>
    </row>
    <row r="172" spans="1:10" s="118" customFormat="1" x14ac:dyDescent="0.3">
      <c r="A172" s="117"/>
      <c r="B172" s="117"/>
      <c r="F172" s="18"/>
      <c r="G172" s="121"/>
      <c r="H172" s="121"/>
      <c r="I172" s="18"/>
      <c r="J172" s="18"/>
    </row>
    <row r="173" spans="1:10" s="118" customFormat="1" x14ac:dyDescent="0.3">
      <c r="A173" s="117"/>
      <c r="B173" s="117"/>
      <c r="F173" s="18"/>
      <c r="G173" s="121"/>
      <c r="H173" s="121"/>
      <c r="I173" s="18"/>
      <c r="J173" s="18"/>
    </row>
    <row r="174" spans="1:10" s="118" customFormat="1" x14ac:dyDescent="0.3">
      <c r="A174" s="117"/>
      <c r="B174" s="117"/>
      <c r="F174" s="18"/>
      <c r="G174" s="121"/>
      <c r="H174" s="121"/>
      <c r="I174" s="18"/>
      <c r="J174" s="18"/>
    </row>
    <row r="175" spans="1:10" s="118" customFormat="1" x14ac:dyDescent="0.3">
      <c r="A175" s="117"/>
      <c r="B175" s="117"/>
      <c r="F175" s="18"/>
      <c r="G175" s="121"/>
      <c r="H175" s="121"/>
      <c r="I175" s="18"/>
      <c r="J175" s="18"/>
    </row>
    <row r="176" spans="1:10" s="118" customFormat="1" x14ac:dyDescent="0.3">
      <c r="A176" s="117"/>
      <c r="B176" s="117"/>
      <c r="F176" s="18"/>
      <c r="G176" s="121"/>
      <c r="H176" s="121"/>
      <c r="I176" s="18"/>
      <c r="J176" s="18"/>
    </row>
    <row r="177" spans="1:10" s="118" customFormat="1" x14ac:dyDescent="0.3">
      <c r="A177" s="117"/>
      <c r="B177" s="117"/>
      <c r="F177" s="18"/>
      <c r="G177" s="121"/>
      <c r="H177" s="121"/>
      <c r="I177" s="18"/>
      <c r="J177" s="18"/>
    </row>
    <row r="178" spans="1:10" s="118" customFormat="1" x14ac:dyDescent="0.3">
      <c r="A178" s="117"/>
      <c r="B178" s="117"/>
      <c r="F178" s="18"/>
      <c r="G178" s="121"/>
      <c r="H178" s="121"/>
      <c r="I178" s="18"/>
      <c r="J178" s="18"/>
    </row>
    <row r="179" spans="1:10" s="118" customFormat="1" x14ac:dyDescent="0.3">
      <c r="A179" s="117"/>
      <c r="B179" s="117"/>
      <c r="F179" s="18"/>
      <c r="G179" s="121"/>
      <c r="H179" s="121"/>
      <c r="I179" s="18"/>
      <c r="J179" s="18"/>
    </row>
    <row r="180" spans="1:10" s="118" customFormat="1" x14ac:dyDescent="0.3">
      <c r="A180" s="117"/>
      <c r="B180" s="117"/>
      <c r="F180" s="18"/>
      <c r="G180" s="18"/>
      <c r="H180" s="18"/>
      <c r="I180" s="18"/>
      <c r="J180" s="18"/>
    </row>
    <row r="181" spans="1:10" s="118" customFormat="1" x14ac:dyDescent="0.3">
      <c r="A181" s="117"/>
      <c r="B181" s="117"/>
      <c r="F181" s="18"/>
      <c r="G181" s="18"/>
      <c r="H181" s="18"/>
      <c r="I181" s="18"/>
      <c r="J181" s="18"/>
    </row>
    <row r="182" spans="1:10" s="118" customFormat="1" x14ac:dyDescent="0.3">
      <c r="A182" s="117"/>
      <c r="B182" s="117"/>
      <c r="F182" s="18"/>
      <c r="G182" s="18"/>
      <c r="H182" s="18"/>
      <c r="I182" s="18"/>
      <c r="J182" s="18"/>
    </row>
    <row r="183" spans="1:10" s="118" customFormat="1" x14ac:dyDescent="0.3">
      <c r="A183" s="117"/>
      <c r="B183" s="117"/>
      <c r="F183" s="18"/>
      <c r="G183" s="18"/>
      <c r="H183" s="18"/>
      <c r="I183" s="18"/>
      <c r="J183" s="18"/>
    </row>
    <row r="184" spans="1:10" s="118" customFormat="1" x14ac:dyDescent="0.3">
      <c r="A184" s="117"/>
      <c r="B184" s="117"/>
      <c r="F184" s="18"/>
      <c r="G184" s="18"/>
      <c r="H184" s="18"/>
      <c r="I184" s="18"/>
      <c r="J184" s="18"/>
    </row>
    <row r="185" spans="1:10" s="118" customFormat="1" x14ac:dyDescent="0.3">
      <c r="A185" s="117"/>
      <c r="B185" s="117"/>
      <c r="F185" s="18"/>
      <c r="G185" s="18"/>
      <c r="H185" s="18"/>
      <c r="I185" s="18"/>
      <c r="J185" s="18"/>
    </row>
    <row r="186" spans="1:10" s="118" customFormat="1" x14ac:dyDescent="0.3">
      <c r="A186" s="117"/>
      <c r="B186" s="117"/>
      <c r="F186" s="18"/>
      <c r="G186" s="18"/>
      <c r="H186" s="18"/>
      <c r="I186" s="18"/>
      <c r="J186" s="18"/>
    </row>
    <row r="187" spans="1:10" s="118" customFormat="1" x14ac:dyDescent="0.3">
      <c r="A187" s="117"/>
      <c r="B187" s="117"/>
      <c r="F187" s="18"/>
      <c r="G187" s="18"/>
      <c r="H187" s="18"/>
      <c r="I187" s="18"/>
      <c r="J187" s="18"/>
    </row>
    <row r="188" spans="1:10" s="118" customFormat="1" x14ac:dyDescent="0.3">
      <c r="A188" s="117"/>
      <c r="B188" s="117"/>
      <c r="F188" s="18"/>
      <c r="G188" s="18"/>
      <c r="H188" s="18"/>
      <c r="I188" s="18"/>
      <c r="J188" s="18"/>
    </row>
    <row r="189" spans="1:10" s="118" customFormat="1" x14ac:dyDescent="0.3">
      <c r="A189" s="117"/>
      <c r="B189" s="117"/>
      <c r="F189" s="18"/>
      <c r="G189" s="18"/>
      <c r="H189" s="18"/>
      <c r="I189" s="18"/>
      <c r="J189" s="18"/>
    </row>
    <row r="190" spans="1:10" s="118" customFormat="1" x14ac:dyDescent="0.3">
      <c r="A190" s="117"/>
      <c r="B190" s="117"/>
      <c r="F190" s="18"/>
      <c r="G190" s="18"/>
      <c r="H190" s="18"/>
      <c r="I190" s="18"/>
      <c r="J190" s="18"/>
    </row>
    <row r="191" spans="1:10" s="118" customFormat="1" x14ac:dyDescent="0.3">
      <c r="A191" s="117"/>
      <c r="B191" s="117"/>
      <c r="F191" s="18"/>
      <c r="G191" s="18"/>
      <c r="H191" s="18"/>
      <c r="I191" s="18"/>
      <c r="J191" s="18"/>
    </row>
    <row r="192" spans="1:10" s="118" customFormat="1" x14ac:dyDescent="0.3">
      <c r="A192" s="117"/>
      <c r="B192" s="117"/>
      <c r="F192" s="18"/>
      <c r="G192" s="18"/>
      <c r="H192" s="18"/>
      <c r="I192" s="18"/>
      <c r="J192" s="18"/>
    </row>
    <row r="193" spans="1:10" s="118" customFormat="1" x14ac:dyDescent="0.3">
      <c r="A193" s="117"/>
      <c r="B193" s="117"/>
      <c r="F193" s="18"/>
      <c r="G193" s="18"/>
      <c r="H193" s="18"/>
      <c r="I193" s="18"/>
      <c r="J193" s="18"/>
    </row>
    <row r="194" spans="1:10" s="118" customFormat="1" x14ac:dyDescent="0.3">
      <c r="A194" s="117"/>
      <c r="B194" s="117"/>
      <c r="F194" s="18"/>
      <c r="G194" s="18"/>
      <c r="H194" s="18"/>
      <c r="I194" s="18"/>
      <c r="J194" s="18"/>
    </row>
    <row r="195" spans="1:10" s="118" customFormat="1" x14ac:dyDescent="0.3">
      <c r="A195" s="117"/>
      <c r="F195" s="18"/>
      <c r="G195" s="18"/>
      <c r="H195" s="18"/>
      <c r="I195" s="18"/>
      <c r="J195" s="18"/>
    </row>
    <row r="196" spans="1:10" s="118" customFormat="1" x14ac:dyDescent="0.3">
      <c r="A196" s="117"/>
      <c r="F196" s="18"/>
      <c r="G196" s="18"/>
      <c r="H196" s="18"/>
      <c r="I196" s="18"/>
      <c r="J196" s="18"/>
    </row>
    <row r="197" spans="1:10" s="118" customFormat="1" x14ac:dyDescent="0.3">
      <c r="A197" s="117"/>
      <c r="F197" s="18"/>
      <c r="G197" s="18"/>
      <c r="H197" s="18"/>
      <c r="I197" s="18"/>
      <c r="J197" s="18"/>
    </row>
    <row r="198" spans="1:10" s="118" customFormat="1" x14ac:dyDescent="0.3">
      <c r="A198" s="117"/>
      <c r="F198" s="18"/>
      <c r="G198" s="18"/>
      <c r="H198" s="18"/>
      <c r="I198" s="18"/>
      <c r="J198" s="18"/>
    </row>
    <row r="199" spans="1:10" s="118" customFormat="1" x14ac:dyDescent="0.3">
      <c r="A199" s="117"/>
      <c r="F199" s="18"/>
      <c r="G199" s="18"/>
      <c r="H199" s="18"/>
      <c r="I199" s="18"/>
      <c r="J199" s="18"/>
    </row>
    <row r="200" spans="1:10" s="118" customFormat="1" x14ac:dyDescent="0.3">
      <c r="A200" s="117"/>
      <c r="F200" s="18"/>
      <c r="G200" s="18"/>
      <c r="H200" s="18"/>
      <c r="I200" s="18"/>
      <c r="J200" s="18"/>
    </row>
    <row r="201" spans="1:10" s="118" customFormat="1" x14ac:dyDescent="0.3">
      <c r="A201" s="117"/>
      <c r="F201" s="18"/>
      <c r="G201" s="18"/>
      <c r="H201" s="18"/>
      <c r="I201" s="18"/>
      <c r="J201" s="18"/>
    </row>
    <row r="202" spans="1:10" s="118" customFormat="1" x14ac:dyDescent="0.3">
      <c r="A202" s="117"/>
      <c r="F202" s="18"/>
      <c r="G202" s="18"/>
      <c r="H202" s="18"/>
      <c r="I202" s="18"/>
      <c r="J202" s="18"/>
    </row>
    <row r="203" spans="1:10" s="118" customFormat="1" x14ac:dyDescent="0.3">
      <c r="A203" s="117"/>
      <c r="F203" s="18"/>
      <c r="G203" s="18"/>
      <c r="H203" s="18"/>
      <c r="I203" s="18"/>
      <c r="J203" s="18"/>
    </row>
    <row r="204" spans="1:10" s="118" customFormat="1" x14ac:dyDescent="0.3">
      <c r="A204" s="117"/>
      <c r="F204" s="18"/>
      <c r="G204" s="18"/>
      <c r="H204" s="18"/>
      <c r="I204" s="18"/>
      <c r="J204" s="18"/>
    </row>
    <row r="205" spans="1:10" s="118" customFormat="1" x14ac:dyDescent="0.3">
      <c r="A205" s="117"/>
      <c r="F205" s="18"/>
      <c r="G205" s="18"/>
      <c r="H205" s="18"/>
      <c r="I205" s="18"/>
      <c r="J205" s="18"/>
    </row>
    <row r="206" spans="1:10" s="118" customFormat="1" x14ac:dyDescent="0.3">
      <c r="A206" s="117"/>
      <c r="F206" s="18"/>
      <c r="G206" s="18"/>
      <c r="H206" s="18"/>
      <c r="I206" s="18"/>
      <c r="J206" s="18"/>
    </row>
    <row r="207" spans="1:10" s="118" customFormat="1" x14ac:dyDescent="0.3">
      <c r="A207" s="117"/>
      <c r="F207" s="18"/>
      <c r="G207" s="18"/>
      <c r="H207" s="18"/>
      <c r="I207" s="18"/>
      <c r="J207" s="18"/>
    </row>
    <row r="208" spans="1:10" s="118" customFormat="1" x14ac:dyDescent="0.3">
      <c r="A208" s="117"/>
      <c r="F208" s="18"/>
      <c r="G208" s="18"/>
      <c r="H208" s="18"/>
      <c r="I208" s="18"/>
      <c r="J208" s="18"/>
    </row>
    <row r="209" spans="1:10" s="118" customFormat="1" x14ac:dyDescent="0.3">
      <c r="A209" s="117"/>
      <c r="F209" s="18"/>
      <c r="G209" s="18"/>
      <c r="H209" s="18"/>
      <c r="I209" s="18"/>
      <c r="J209" s="18"/>
    </row>
    <row r="210" spans="1:10" s="118" customFormat="1" x14ac:dyDescent="0.3">
      <c r="A210" s="117"/>
      <c r="F210" s="18"/>
      <c r="G210" s="18"/>
      <c r="H210" s="18"/>
      <c r="I210" s="18"/>
      <c r="J210" s="18"/>
    </row>
    <row r="211" spans="1:10" s="118" customFormat="1" x14ac:dyDescent="0.3">
      <c r="A211" s="117"/>
      <c r="F211" s="18"/>
      <c r="G211" s="18"/>
      <c r="H211" s="18"/>
      <c r="I211" s="18"/>
      <c r="J211" s="18"/>
    </row>
    <row r="212" spans="1:10" s="118" customFormat="1" x14ac:dyDescent="0.3">
      <c r="A212" s="117"/>
      <c r="F212" s="18"/>
      <c r="G212" s="18"/>
      <c r="H212" s="18"/>
      <c r="I212" s="18"/>
      <c r="J212" s="18"/>
    </row>
    <row r="213" spans="1:10" s="118" customFormat="1" x14ac:dyDescent="0.3">
      <c r="A213" s="117"/>
      <c r="F213" s="18"/>
      <c r="G213" s="18"/>
      <c r="H213" s="18"/>
      <c r="I213" s="18"/>
      <c r="J213" s="18"/>
    </row>
    <row r="214" spans="1:10" s="118" customFormat="1" x14ac:dyDescent="0.3">
      <c r="A214" s="117"/>
      <c r="F214" s="18"/>
      <c r="G214" s="18"/>
      <c r="H214" s="18"/>
      <c r="I214" s="18"/>
      <c r="J214" s="18"/>
    </row>
    <row r="215" spans="1:10" s="118" customFormat="1" x14ac:dyDescent="0.3">
      <c r="A215" s="117"/>
      <c r="F215" s="18"/>
      <c r="G215" s="18"/>
      <c r="H215" s="18"/>
      <c r="I215" s="18"/>
      <c r="J215" s="18"/>
    </row>
    <row r="216" spans="1:10" s="118" customFormat="1" x14ac:dyDescent="0.3">
      <c r="A216" s="117"/>
      <c r="F216" s="18"/>
      <c r="G216" s="18"/>
      <c r="H216" s="18"/>
      <c r="I216" s="18"/>
      <c r="J216" s="18"/>
    </row>
    <row r="217" spans="1:10" s="118" customFormat="1" x14ac:dyDescent="0.3">
      <c r="A217" s="117"/>
      <c r="F217" s="18"/>
      <c r="G217" s="18"/>
      <c r="H217" s="18"/>
      <c r="I217" s="18"/>
      <c r="J217" s="18"/>
    </row>
    <row r="218" spans="1:10" s="118" customFormat="1" x14ac:dyDescent="0.3">
      <c r="A218" s="117"/>
      <c r="F218" s="18"/>
      <c r="G218" s="18"/>
      <c r="H218" s="18"/>
      <c r="I218" s="18"/>
      <c r="J218" s="18"/>
    </row>
    <row r="219" spans="1:10" s="118" customFormat="1" x14ac:dyDescent="0.3">
      <c r="A219" s="117"/>
      <c r="F219" s="18"/>
      <c r="G219" s="18"/>
      <c r="H219" s="18"/>
      <c r="I219" s="18"/>
      <c r="J219" s="18"/>
    </row>
    <row r="220" spans="1:10" s="118" customFormat="1" x14ac:dyDescent="0.3">
      <c r="A220" s="117"/>
      <c r="F220" s="18"/>
      <c r="G220" s="18"/>
      <c r="H220" s="18"/>
      <c r="I220" s="18"/>
      <c r="J220" s="18"/>
    </row>
    <row r="221" spans="1:10" s="118" customFormat="1" x14ac:dyDescent="0.3">
      <c r="A221" s="117"/>
      <c r="F221" s="18"/>
      <c r="G221" s="18"/>
      <c r="H221" s="18"/>
      <c r="I221" s="18"/>
      <c r="J221" s="18"/>
    </row>
    <row r="222" spans="1:10" s="118" customFormat="1" x14ac:dyDescent="0.3">
      <c r="A222" s="117"/>
      <c r="F222" s="18"/>
      <c r="G222" s="18"/>
      <c r="H222" s="18"/>
      <c r="I222" s="18"/>
      <c r="J222" s="18"/>
    </row>
    <row r="223" spans="1:10" s="118" customFormat="1" x14ac:dyDescent="0.3">
      <c r="A223" s="117"/>
      <c r="F223" s="18"/>
      <c r="G223" s="18"/>
      <c r="H223" s="18"/>
      <c r="I223" s="18"/>
      <c r="J223" s="18"/>
    </row>
    <row r="224" spans="1:10" s="118" customFormat="1" x14ac:dyDescent="0.3">
      <c r="A224" s="117"/>
      <c r="F224" s="18"/>
      <c r="G224" s="18"/>
      <c r="H224" s="18"/>
      <c r="I224" s="18"/>
      <c r="J224" s="18"/>
    </row>
    <row r="225" spans="1:10" s="118" customFormat="1" x14ac:dyDescent="0.3">
      <c r="A225" s="117"/>
      <c r="F225" s="18"/>
      <c r="G225" s="18"/>
      <c r="H225" s="18"/>
      <c r="I225" s="18"/>
      <c r="J225" s="18"/>
    </row>
    <row r="226" spans="1:10" s="118" customFormat="1" x14ac:dyDescent="0.3">
      <c r="A226" s="117"/>
      <c r="F226" s="18"/>
      <c r="G226" s="18"/>
      <c r="H226" s="18"/>
      <c r="I226" s="18"/>
      <c r="J226" s="18"/>
    </row>
    <row r="227" spans="1:10" s="118" customFormat="1" x14ac:dyDescent="0.3">
      <c r="A227" s="117"/>
      <c r="F227" s="18"/>
      <c r="G227" s="18"/>
      <c r="H227" s="18"/>
      <c r="I227" s="18"/>
      <c r="J227" s="18"/>
    </row>
    <row r="228" spans="1:10" s="118" customFormat="1" x14ac:dyDescent="0.3">
      <c r="A228" s="117"/>
      <c r="F228" s="18"/>
      <c r="G228" s="18"/>
      <c r="H228" s="18"/>
      <c r="I228" s="18"/>
      <c r="J228" s="18"/>
    </row>
    <row r="229" spans="1:10" s="118" customFormat="1" x14ac:dyDescent="0.3">
      <c r="A229" s="117"/>
      <c r="F229" s="18"/>
      <c r="G229" s="18"/>
      <c r="H229" s="18"/>
      <c r="I229" s="18"/>
      <c r="J229" s="18"/>
    </row>
    <row r="230" spans="1:10" s="118" customFormat="1" x14ac:dyDescent="0.3">
      <c r="A230" s="117"/>
      <c r="F230" s="18"/>
      <c r="G230" s="18"/>
      <c r="H230" s="18"/>
      <c r="I230" s="18"/>
      <c r="J230" s="18"/>
    </row>
    <row r="231" spans="1:10" s="118" customFormat="1" x14ac:dyDescent="0.3">
      <c r="A231" s="117"/>
      <c r="F231" s="18"/>
      <c r="G231" s="18"/>
      <c r="H231" s="18"/>
      <c r="I231" s="18"/>
      <c r="J231" s="18"/>
    </row>
    <row r="232" spans="1:10" s="118" customFormat="1" x14ac:dyDescent="0.3">
      <c r="A232" s="117"/>
      <c r="F232" s="18"/>
      <c r="G232" s="18"/>
      <c r="H232" s="18"/>
      <c r="I232" s="18"/>
      <c r="J232" s="18"/>
    </row>
    <row r="233" spans="1:10" s="118" customFormat="1" x14ac:dyDescent="0.3">
      <c r="A233" s="117"/>
      <c r="F233" s="18"/>
      <c r="G233" s="18"/>
      <c r="H233" s="18"/>
      <c r="I233" s="18"/>
      <c r="J233" s="18"/>
    </row>
    <row r="234" spans="1:10" s="118" customFormat="1" x14ac:dyDescent="0.3">
      <c r="A234" s="117"/>
      <c r="F234" s="18"/>
      <c r="G234" s="18"/>
      <c r="H234" s="18"/>
      <c r="I234" s="18"/>
      <c r="J234" s="18"/>
    </row>
    <row r="235" spans="1:10" s="118" customFormat="1" x14ac:dyDescent="0.3">
      <c r="A235" s="117"/>
      <c r="F235" s="18"/>
      <c r="G235" s="18"/>
      <c r="H235" s="18"/>
      <c r="I235" s="18"/>
      <c r="J235" s="18"/>
    </row>
    <row r="236" spans="1:10" s="118" customFormat="1" x14ac:dyDescent="0.3">
      <c r="A236" s="117"/>
      <c r="F236" s="18"/>
      <c r="G236" s="18"/>
      <c r="H236" s="18"/>
      <c r="I236" s="18"/>
      <c r="J236" s="18"/>
    </row>
    <row r="237" spans="1:10" s="118" customFormat="1" x14ac:dyDescent="0.3">
      <c r="A237" s="117"/>
      <c r="F237" s="18"/>
      <c r="G237" s="18"/>
      <c r="H237" s="18"/>
      <c r="I237" s="18"/>
      <c r="J237" s="18"/>
    </row>
    <row r="238" spans="1:10" s="118" customFormat="1" x14ac:dyDescent="0.3">
      <c r="A238" s="117"/>
      <c r="F238" s="18"/>
      <c r="G238" s="18"/>
      <c r="H238" s="18"/>
      <c r="I238" s="18"/>
      <c r="J238" s="18"/>
    </row>
    <row r="239" spans="1:10" s="118" customFormat="1" x14ac:dyDescent="0.3">
      <c r="A239" s="117"/>
      <c r="F239" s="18"/>
      <c r="G239" s="18"/>
      <c r="H239" s="18"/>
      <c r="I239" s="18"/>
      <c r="J239" s="18"/>
    </row>
    <row r="240" spans="1:10" s="118" customFormat="1" x14ac:dyDescent="0.3">
      <c r="A240" s="117"/>
      <c r="F240" s="18"/>
      <c r="G240" s="18"/>
      <c r="H240" s="18"/>
      <c r="I240" s="18"/>
      <c r="J240" s="18"/>
    </row>
    <row r="241" spans="1:10" s="118" customFormat="1" x14ac:dyDescent="0.3">
      <c r="A241" s="117"/>
      <c r="F241" s="18"/>
      <c r="G241" s="18"/>
      <c r="H241" s="18"/>
      <c r="I241" s="18"/>
      <c r="J241" s="18"/>
    </row>
    <row r="242" spans="1:10" s="118" customFormat="1" x14ac:dyDescent="0.3">
      <c r="A242" s="117"/>
      <c r="F242" s="18"/>
      <c r="G242" s="18"/>
      <c r="H242" s="18"/>
      <c r="I242" s="18"/>
      <c r="J242" s="18"/>
    </row>
    <row r="243" spans="1:10" s="118" customFormat="1" x14ac:dyDescent="0.3">
      <c r="A243" s="117"/>
      <c r="F243" s="18"/>
      <c r="G243" s="18"/>
      <c r="H243" s="18"/>
      <c r="I243" s="18"/>
      <c r="J243" s="18"/>
    </row>
    <row r="244" spans="1:10" s="118" customFormat="1" x14ac:dyDescent="0.3">
      <c r="A244" s="117"/>
      <c r="F244" s="18"/>
      <c r="G244" s="18"/>
      <c r="H244" s="18"/>
      <c r="I244" s="18"/>
      <c r="J244" s="18"/>
    </row>
    <row r="245" spans="1:10" s="118" customFormat="1" x14ac:dyDescent="0.3">
      <c r="A245" s="117"/>
      <c r="F245" s="18"/>
      <c r="G245" s="18"/>
      <c r="H245" s="18"/>
      <c r="I245" s="18"/>
      <c r="J245" s="18"/>
    </row>
    <row r="246" spans="1:10" s="118" customFormat="1" x14ac:dyDescent="0.3">
      <c r="A246" s="117"/>
      <c r="F246" s="18"/>
      <c r="G246" s="18"/>
      <c r="H246" s="18"/>
      <c r="I246" s="18"/>
      <c r="J246" s="18"/>
    </row>
    <row r="247" spans="1:10" s="118" customFormat="1" x14ac:dyDescent="0.3">
      <c r="A247" s="117"/>
      <c r="F247" s="18"/>
      <c r="G247" s="18"/>
      <c r="H247" s="18"/>
      <c r="I247" s="18"/>
      <c r="J247" s="18"/>
    </row>
    <row r="248" spans="1:10" s="118" customFormat="1" x14ac:dyDescent="0.3">
      <c r="A248" s="117"/>
      <c r="F248" s="18"/>
      <c r="G248" s="18"/>
      <c r="H248" s="18"/>
      <c r="I248" s="18"/>
      <c r="J248" s="18"/>
    </row>
    <row r="249" spans="1:10" s="118" customFormat="1" x14ac:dyDescent="0.3">
      <c r="A249" s="117"/>
      <c r="F249" s="18"/>
      <c r="G249" s="18"/>
      <c r="H249" s="18"/>
      <c r="I249" s="18"/>
      <c r="J249" s="18"/>
    </row>
    <row r="250" spans="1:10" s="118" customFormat="1" x14ac:dyDescent="0.3">
      <c r="A250" s="117"/>
      <c r="F250" s="18"/>
      <c r="G250" s="18"/>
      <c r="H250" s="18"/>
      <c r="I250" s="18"/>
      <c r="J250" s="18"/>
    </row>
    <row r="251" spans="1:10" s="118" customFormat="1" x14ac:dyDescent="0.3">
      <c r="A251" s="117"/>
      <c r="F251" s="18"/>
      <c r="G251" s="18"/>
      <c r="H251" s="18"/>
      <c r="I251" s="18"/>
      <c r="J251" s="18"/>
    </row>
    <row r="252" spans="1:10" s="118" customFormat="1" x14ac:dyDescent="0.3">
      <c r="A252" s="117"/>
      <c r="F252" s="18"/>
      <c r="G252" s="18"/>
      <c r="H252" s="18"/>
      <c r="I252" s="18"/>
      <c r="J252" s="18"/>
    </row>
    <row r="253" spans="1:10" s="118" customFormat="1" x14ac:dyDescent="0.3">
      <c r="A253" s="117"/>
      <c r="F253" s="18"/>
      <c r="G253" s="18"/>
      <c r="H253" s="18"/>
      <c r="I253" s="18"/>
      <c r="J253" s="18"/>
    </row>
    <row r="254" spans="1:10" s="118" customFormat="1" x14ac:dyDescent="0.3">
      <c r="A254" s="117"/>
      <c r="F254" s="18"/>
      <c r="G254" s="18"/>
      <c r="H254" s="18"/>
      <c r="I254" s="18"/>
      <c r="J254" s="18"/>
    </row>
    <row r="255" spans="1:10" s="118" customFormat="1" x14ac:dyDescent="0.3">
      <c r="A255" s="117"/>
      <c r="F255" s="18"/>
      <c r="G255" s="18"/>
      <c r="H255" s="18"/>
      <c r="I255" s="18"/>
      <c r="J255" s="18"/>
    </row>
    <row r="256" spans="1:10" s="118" customFormat="1" x14ac:dyDescent="0.3">
      <c r="A256" s="117"/>
      <c r="F256" s="18"/>
      <c r="G256" s="18"/>
      <c r="H256" s="18"/>
      <c r="I256" s="18"/>
      <c r="J256" s="18"/>
    </row>
    <row r="257" spans="1:10" s="118" customFormat="1" x14ac:dyDescent="0.3">
      <c r="A257" s="117"/>
      <c r="F257" s="18"/>
      <c r="G257" s="18"/>
      <c r="H257" s="18"/>
      <c r="I257" s="18"/>
      <c r="J257" s="18"/>
    </row>
    <row r="258" spans="1:10" s="118" customFormat="1" x14ac:dyDescent="0.3">
      <c r="A258" s="117"/>
      <c r="F258" s="18"/>
      <c r="G258" s="18"/>
      <c r="H258" s="18"/>
      <c r="I258" s="18"/>
      <c r="J258" s="18"/>
    </row>
    <row r="259" spans="1:10" s="118" customFormat="1" x14ac:dyDescent="0.3">
      <c r="A259" s="117"/>
      <c r="F259" s="18"/>
      <c r="G259" s="18"/>
      <c r="H259" s="18"/>
      <c r="I259" s="18"/>
      <c r="J259" s="18"/>
    </row>
    <row r="260" spans="1:10" s="118" customFormat="1" x14ac:dyDescent="0.3">
      <c r="A260" s="117"/>
      <c r="F260" s="18"/>
      <c r="G260" s="18"/>
      <c r="H260" s="18"/>
      <c r="I260" s="18"/>
      <c r="J260" s="18"/>
    </row>
    <row r="261" spans="1:10" s="118" customFormat="1" x14ac:dyDescent="0.3">
      <c r="A261" s="117"/>
      <c r="F261" s="18"/>
      <c r="G261" s="18"/>
      <c r="H261" s="18"/>
      <c r="I261" s="18"/>
      <c r="J261" s="18"/>
    </row>
    <row r="262" spans="1:10" s="118" customFormat="1" x14ac:dyDescent="0.3">
      <c r="A262" s="117"/>
      <c r="F262" s="18"/>
      <c r="G262" s="18"/>
      <c r="H262" s="18"/>
      <c r="I262" s="18"/>
      <c r="J262" s="18"/>
    </row>
    <row r="263" spans="1:10" s="118" customFormat="1" x14ac:dyDescent="0.3">
      <c r="A263" s="117"/>
      <c r="F263" s="18"/>
      <c r="G263" s="18"/>
      <c r="H263" s="18"/>
      <c r="I263" s="18"/>
      <c r="J263" s="18"/>
    </row>
    <row r="264" spans="1:10" s="118" customFormat="1" x14ac:dyDescent="0.3">
      <c r="A264" s="117"/>
      <c r="F264" s="18"/>
      <c r="G264" s="18"/>
      <c r="H264" s="18"/>
      <c r="I264" s="18"/>
      <c r="J264" s="18"/>
    </row>
    <row r="265" spans="1:10" s="118" customFormat="1" x14ac:dyDescent="0.3">
      <c r="A265" s="117"/>
      <c r="F265" s="18"/>
      <c r="G265" s="18"/>
      <c r="H265" s="18"/>
      <c r="I265" s="18"/>
      <c r="J265" s="18"/>
    </row>
    <row r="266" spans="1:10" s="118" customFormat="1" x14ac:dyDescent="0.3">
      <c r="A266" s="117"/>
      <c r="F266" s="18"/>
      <c r="G266" s="18"/>
      <c r="H266" s="18"/>
      <c r="I266" s="18"/>
      <c r="J266" s="18"/>
    </row>
    <row r="267" spans="1:10" s="118" customFormat="1" x14ac:dyDescent="0.3">
      <c r="A267" s="117"/>
      <c r="F267" s="18"/>
      <c r="G267" s="18"/>
      <c r="H267" s="18"/>
      <c r="I267" s="18"/>
      <c r="J267" s="18"/>
    </row>
    <row r="268" spans="1:10" s="118" customFormat="1" x14ac:dyDescent="0.3">
      <c r="A268" s="117"/>
      <c r="F268" s="18"/>
      <c r="G268" s="18"/>
      <c r="H268" s="18"/>
      <c r="I268" s="18"/>
      <c r="J268" s="18"/>
    </row>
    <row r="269" spans="1:10" s="118" customFormat="1" x14ac:dyDescent="0.3">
      <c r="A269" s="117"/>
      <c r="F269" s="18"/>
      <c r="G269" s="18"/>
      <c r="H269" s="18"/>
      <c r="I269" s="18"/>
      <c r="J269" s="18"/>
    </row>
    <row r="270" spans="1:10" s="118" customFormat="1" x14ac:dyDescent="0.3">
      <c r="A270" s="117"/>
      <c r="F270" s="18"/>
      <c r="G270" s="18"/>
      <c r="H270" s="18"/>
      <c r="I270" s="18"/>
      <c r="J270" s="18"/>
    </row>
    <row r="271" spans="1:10" s="118" customFormat="1" x14ac:dyDescent="0.3">
      <c r="A271" s="117"/>
      <c r="F271" s="18"/>
      <c r="G271" s="18"/>
      <c r="H271" s="18"/>
      <c r="I271" s="18"/>
      <c r="J271" s="18"/>
    </row>
    <row r="272" spans="1:10" s="118" customFormat="1" x14ac:dyDescent="0.3">
      <c r="A272" s="117"/>
      <c r="F272" s="18"/>
      <c r="G272" s="18"/>
      <c r="H272" s="18"/>
      <c r="I272" s="18"/>
      <c r="J272" s="18"/>
    </row>
    <row r="273" spans="1:10" s="118" customFormat="1" x14ac:dyDescent="0.3">
      <c r="A273" s="117"/>
      <c r="F273" s="18"/>
      <c r="G273" s="18"/>
      <c r="H273" s="18"/>
      <c r="I273" s="18"/>
      <c r="J273" s="18"/>
    </row>
    <row r="274" spans="1:10" s="118" customFormat="1" x14ac:dyDescent="0.3">
      <c r="A274" s="117"/>
      <c r="F274" s="18"/>
      <c r="G274" s="18"/>
      <c r="H274" s="18"/>
      <c r="I274" s="18"/>
      <c r="J274" s="18"/>
    </row>
    <row r="275" spans="1:10" s="118" customFormat="1" x14ac:dyDescent="0.3">
      <c r="A275" s="117"/>
      <c r="F275" s="18"/>
      <c r="G275" s="18"/>
      <c r="H275" s="18"/>
      <c r="I275" s="18"/>
      <c r="J275" s="18"/>
    </row>
    <row r="276" spans="1:10" s="118" customFormat="1" x14ac:dyDescent="0.3">
      <c r="A276" s="117"/>
      <c r="F276" s="18"/>
      <c r="G276" s="18"/>
      <c r="H276" s="18"/>
      <c r="I276" s="18"/>
      <c r="J276" s="18"/>
    </row>
    <row r="277" spans="1:10" s="118" customFormat="1" x14ac:dyDescent="0.3">
      <c r="A277" s="117"/>
      <c r="F277" s="18"/>
      <c r="G277" s="18"/>
      <c r="H277" s="18"/>
      <c r="I277" s="18"/>
      <c r="J277" s="18"/>
    </row>
    <row r="278" spans="1:10" s="118" customFormat="1" x14ac:dyDescent="0.3">
      <c r="A278" s="117"/>
      <c r="F278" s="18"/>
      <c r="G278" s="18"/>
      <c r="H278" s="18"/>
      <c r="I278" s="18"/>
      <c r="J278" s="18"/>
    </row>
    <row r="279" spans="1:10" s="118" customFormat="1" x14ac:dyDescent="0.3">
      <c r="A279" s="117"/>
      <c r="F279" s="18"/>
      <c r="G279" s="18"/>
      <c r="H279" s="18"/>
      <c r="I279" s="18"/>
      <c r="J279" s="18"/>
    </row>
    <row r="280" spans="1:10" s="118" customFormat="1" x14ac:dyDescent="0.3">
      <c r="A280" s="117"/>
      <c r="F280" s="18"/>
      <c r="G280" s="18"/>
      <c r="H280" s="18"/>
      <c r="I280" s="18"/>
      <c r="J280" s="18"/>
    </row>
    <row r="281" spans="1:10" s="118" customFormat="1" x14ac:dyDescent="0.3">
      <c r="A281" s="117"/>
      <c r="F281" s="18"/>
      <c r="G281" s="18"/>
      <c r="H281" s="18"/>
      <c r="I281" s="18"/>
      <c r="J281" s="18"/>
    </row>
    <row r="282" spans="1:10" s="118" customFormat="1" x14ac:dyDescent="0.3">
      <c r="A282" s="117"/>
      <c r="F282" s="18"/>
      <c r="G282" s="18"/>
      <c r="H282" s="18"/>
      <c r="I282" s="18"/>
      <c r="J282" s="18"/>
    </row>
    <row r="283" spans="1:10" s="118" customFormat="1" x14ac:dyDescent="0.3">
      <c r="A283" s="117"/>
      <c r="F283" s="18"/>
      <c r="G283" s="18"/>
      <c r="H283" s="18"/>
      <c r="I283" s="18"/>
      <c r="J283" s="18"/>
    </row>
    <row r="284" spans="1:10" s="118" customFormat="1" x14ac:dyDescent="0.3">
      <c r="A284" s="117"/>
      <c r="F284" s="18"/>
      <c r="G284" s="18"/>
      <c r="H284" s="18"/>
      <c r="I284" s="18"/>
      <c r="J284" s="18"/>
    </row>
    <row r="285" spans="1:10" s="118" customFormat="1" x14ac:dyDescent="0.3">
      <c r="A285" s="117"/>
      <c r="F285" s="18"/>
      <c r="G285" s="18"/>
      <c r="H285" s="18"/>
      <c r="I285" s="18"/>
      <c r="J285" s="18"/>
    </row>
    <row r="286" spans="1:10" s="118" customFormat="1" x14ac:dyDescent="0.3">
      <c r="A286" s="117"/>
      <c r="F286" s="18"/>
      <c r="G286" s="18"/>
      <c r="H286" s="18"/>
      <c r="I286" s="18"/>
      <c r="J286" s="18"/>
    </row>
    <row r="287" spans="1:10" s="118" customFormat="1" x14ac:dyDescent="0.3">
      <c r="A287" s="117"/>
      <c r="F287" s="18"/>
      <c r="G287" s="18"/>
      <c r="H287" s="18"/>
      <c r="I287" s="18"/>
      <c r="J287" s="18"/>
    </row>
  </sheetData>
  <mergeCells count="14">
    <mergeCell ref="A106:F106"/>
    <mergeCell ref="B116:F116"/>
    <mergeCell ref="B33:F33"/>
    <mergeCell ref="B83:F83"/>
    <mergeCell ref="A85:F85"/>
    <mergeCell ref="B90:F90"/>
    <mergeCell ref="B95:F95"/>
    <mergeCell ref="B104:F104"/>
    <mergeCell ref="A1:H2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7" fitToHeight="2" orientation="portrait" r:id="rId1"/>
  <headerFooter alignWithMargins="0">
    <oddHeader>&amp;RAllegato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Economico</vt:lpstr>
      <vt:lpstr>'Conto Economico'!Area_stampa</vt:lpstr>
      <vt:lpstr>'Conto Economico'!Titoli_stampa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Labanti</dc:creator>
  <cp:lastModifiedBy>Roberto Labanti</cp:lastModifiedBy>
  <dcterms:created xsi:type="dcterms:W3CDTF">2019-11-27T16:50:05Z</dcterms:created>
  <dcterms:modified xsi:type="dcterms:W3CDTF">2019-11-27T16:50:44Z</dcterms:modified>
</cp:coreProperties>
</file>