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antir\Documents\Bil 2019\99 Bilancio\99 Trasparenza\"/>
    </mc:Choice>
  </mc:AlternateContent>
  <xr:revisionPtr revIDLastSave="0" documentId="8_{588851D4-B938-442B-A59F-B4E1B90D1C66}" xr6:coauthVersionLast="36" xr6:coauthVersionMax="36" xr10:uidLastSave="{00000000-0000-0000-0000-000000000000}"/>
  <bookViews>
    <workbookView xWindow="0" yWindow="0" windowWidth="23040" windowHeight="9072" xr2:uid="{BF45A810-F42C-4AB7-B2AE-6F7A84D5BE0B}"/>
  </bookViews>
  <sheets>
    <sheet name="FI" sheetId="1" r:id="rId1"/>
  </sheets>
  <definedNames>
    <definedName name="_xlnm.Print_Area" localSheetId="0">FI!$A$1:$D$113</definedName>
    <definedName name="_xlnm.Print_Titles" localSheetId="0">FI!$1:$2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108" i="1" s="1"/>
  <c r="C91" i="1"/>
  <c r="C88" i="1"/>
  <c r="C85" i="1"/>
  <c r="C77" i="1"/>
  <c r="C69" i="1"/>
  <c r="C63" i="1"/>
  <c r="C53" i="1"/>
  <c r="C35" i="1"/>
  <c r="C24" i="1"/>
  <c r="C21" i="1"/>
  <c r="C12" i="1"/>
  <c r="C9" i="1"/>
  <c r="C50" i="1" l="1"/>
  <c r="C17" i="1"/>
  <c r="C93" i="1"/>
  <c r="C25" i="1"/>
  <c r="C55" i="1" s="1"/>
  <c r="C110" i="1" s="1"/>
  <c r="C113" i="1" s="1"/>
</calcChain>
</file>

<file path=xl/sharedStrings.xml><?xml version="1.0" encoding="utf-8"?>
<sst xmlns="http://schemas.openxmlformats.org/spreadsheetml/2006/main" count="212" uniqueCount="114">
  <si>
    <t>SCHEMA DI RENDICONTO FINANZIARIO</t>
  </si>
  <si>
    <t>Valori in euro</t>
  </si>
  <si>
    <t>OPERAZIONI DI GESTIONE REDDITUALE</t>
  </si>
  <si>
    <t xml:space="preserve">  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</si>
  <si>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</si>
  <si>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</si>
  <si>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</si>
  <si>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</si>
  <si>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</si>
  <si>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</si>
  <si>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</si>
  <si>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</si>
  <si>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</si>
  <si>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</si>
  <si>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</si>
  <si>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</si>
  <si>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</si>
  <si>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</si>
  <si>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</si>
  <si>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</si>
  <si>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</si>
  <si>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</si>
  <si>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</si>
  <si>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</si>
  <si>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</si>
  <si>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</si>
  <si>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</si>
  <si>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</si>
  <si>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</si>
  <si>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</si>
  <si>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Stato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</si>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</sst>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_ ;[Red]\-#,##0\ "/>
    <numFmt numFmtId="166" formatCode="#,##0;\(#,##0\)"/>
    <numFmt numFmtId="167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Univers 45 Light"/>
    </font>
    <font>
      <i/>
      <sz val="8"/>
      <name val="Univers 45 Light"/>
    </font>
    <font>
      <b/>
      <sz val="8"/>
      <name val="Univers 45 Light"/>
    </font>
    <font>
      <b/>
      <sz val="8"/>
      <name val="Arial"/>
      <family val="2"/>
    </font>
    <font>
      <sz val="10"/>
      <name val="Book Antiqua"/>
      <family val="1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sz val="8"/>
      <name val="Calibri"/>
      <family val="2"/>
    </font>
    <font>
      <sz val="8"/>
      <color indexed="9"/>
      <name val="Univers 45 Light"/>
    </font>
    <font>
      <b/>
      <i/>
      <sz val="8"/>
      <name val="Univers 45 Light"/>
    </font>
    <font>
      <sz val="8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17" fillId="0" borderId="0" applyFont="0" applyFill="0" applyBorder="0" applyAlignment="0" applyProtection="0"/>
    <xf numFmtId="0" fontId="1" fillId="0" borderId="0"/>
    <xf numFmtId="0" fontId="4" fillId="0" borderId="0"/>
    <xf numFmtId="166" fontId="10" fillId="0" borderId="0"/>
  </cellStyleXfs>
  <cellXfs count="49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>
      <alignment wrapText="1"/>
    </xf>
    <xf numFmtId="0" fontId="5" fillId="0" borderId="0" xfId="3" applyFont="1" applyFill="1" applyAlignment="1">
      <alignment wrapText="1"/>
    </xf>
    <xf numFmtId="165" fontId="5" fillId="0" borderId="0" xfId="3" applyNumberFormat="1" applyFont="1" applyFill="1" applyAlignment="1">
      <alignment wrapText="1"/>
    </xf>
    <xf numFmtId="0" fontId="6" fillId="3" borderId="4" xfId="2" applyNumberFormat="1" applyFont="1" applyFill="1" applyBorder="1" applyAlignment="1">
      <alignment horizontal="right" vertical="center" wrapText="1"/>
    </xf>
    <xf numFmtId="0" fontId="7" fillId="3" borderId="4" xfId="2" applyNumberFormat="1" applyFont="1" applyFill="1" applyBorder="1" applyAlignment="1">
      <alignment horizontal="right" vertical="center" wrapText="1"/>
    </xf>
    <xf numFmtId="0" fontId="6" fillId="0" borderId="4" xfId="2" applyNumberFormat="1" applyFont="1" applyFill="1" applyBorder="1" applyAlignment="1">
      <alignment horizontal="right" vertical="center" wrapText="1"/>
    </xf>
    <xf numFmtId="0" fontId="8" fillId="4" borderId="4" xfId="2" applyFont="1" applyFill="1" applyBorder="1" applyAlignment="1">
      <alignment vertical="center"/>
    </xf>
    <xf numFmtId="0" fontId="8" fillId="4" borderId="4" xfId="2" applyFont="1" applyFill="1" applyBorder="1" applyAlignment="1">
      <alignment horizontal="center" vertical="center"/>
    </xf>
    <xf numFmtId="3" fontId="7" fillId="4" borderId="4" xfId="2" applyNumberFormat="1" applyFont="1" applyFill="1" applyBorder="1" applyAlignment="1">
      <alignment horizontal="right" vertical="center" wrapText="1"/>
    </xf>
    <xf numFmtId="0" fontId="8" fillId="0" borderId="4" xfId="2" quotePrefix="1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Border="1" applyAlignment="1">
      <alignment horizontal="right" vertical="center" wrapText="1"/>
    </xf>
    <xf numFmtId="0" fontId="6" fillId="0" borderId="4" xfId="2" quotePrefix="1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left" vertical="center" wrapText="1"/>
    </xf>
    <xf numFmtId="37" fontId="8" fillId="4" borderId="4" xfId="4" applyNumberFormat="1" applyFont="1" applyFill="1" applyBorder="1" applyAlignment="1">
      <alignment horizontal="center" vertical="center"/>
    </xf>
    <xf numFmtId="3" fontId="8" fillId="4" borderId="4" xfId="2" quotePrefix="1" applyNumberFormat="1" applyFont="1" applyFill="1" applyBorder="1" applyAlignment="1">
      <alignment horizontal="right" vertical="center" wrapText="1"/>
    </xf>
    <xf numFmtId="0" fontId="6" fillId="0" borderId="4" xfId="2" applyFont="1" applyFill="1" applyBorder="1" applyAlignment="1">
      <alignment vertical="center" wrapText="1"/>
    </xf>
    <xf numFmtId="0" fontId="7" fillId="0" borderId="4" xfId="2" quotePrefix="1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/>
    </xf>
    <xf numFmtId="3" fontId="12" fillId="2" borderId="4" xfId="2" applyNumberFormat="1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left" wrapText="1"/>
    </xf>
    <xf numFmtId="3" fontId="8" fillId="0" borderId="4" xfId="2" applyNumberFormat="1" applyFont="1" applyFill="1" applyBorder="1" applyAlignment="1">
      <alignment horizontal="righ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13" fillId="0" borderId="4" xfId="2" applyFont="1" applyBorder="1" applyAlignment="1">
      <alignment vertical="center" wrapText="1"/>
    </xf>
    <xf numFmtId="0" fontId="8" fillId="0" borderId="4" xfId="2" quotePrefix="1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3" fontId="14" fillId="2" borderId="4" xfId="2" applyNumberFormat="1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3" fontId="6" fillId="4" borderId="4" xfId="2" applyNumberFormat="1" applyFont="1" applyFill="1" applyBorder="1" applyAlignment="1">
      <alignment horizontal="right" vertical="center" wrapText="1"/>
    </xf>
    <xf numFmtId="0" fontId="8" fillId="0" borderId="4" xfId="2" applyFont="1" applyFill="1" applyBorder="1" applyAlignment="1">
      <alignment horizontal="left" vertical="center"/>
    </xf>
    <xf numFmtId="0" fontId="15" fillId="0" borderId="4" xfId="2" quotePrefix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right" vertical="center" wrapText="1"/>
    </xf>
    <xf numFmtId="0" fontId="8" fillId="0" borderId="6" xfId="2" applyFont="1" applyFill="1" applyBorder="1" applyAlignment="1">
      <alignment horizontal="left" vertical="center" wrapText="1"/>
    </xf>
    <xf numFmtId="3" fontId="6" fillId="0" borderId="6" xfId="2" applyNumberFormat="1" applyFont="1" applyBorder="1" applyAlignment="1">
      <alignment horizontal="right" vertical="center" wrapText="1"/>
    </xf>
    <xf numFmtId="0" fontId="16" fillId="0" borderId="0" xfId="2" applyFont="1" applyAlignment="1">
      <alignment vertical="center" wrapText="1"/>
    </xf>
    <xf numFmtId="167" fontId="13" fillId="0" borderId="0" xfId="1" applyFont="1" applyAlignment="1">
      <alignment vertical="center" wrapText="1"/>
    </xf>
    <xf numFmtId="0" fontId="13" fillId="0" borderId="0" xfId="2" applyFont="1" applyAlignment="1">
      <alignment vertical="center" wrapText="1"/>
    </xf>
    <xf numFmtId="3" fontId="13" fillId="0" borderId="0" xfId="2" applyNumberFormat="1" applyFont="1" applyAlignment="1">
      <alignment vertical="center" wrapText="1"/>
    </xf>
    <xf numFmtId="3" fontId="6" fillId="0" borderId="4" xfId="2" applyNumberFormat="1" applyFont="1" applyFill="1" applyBorder="1" applyAlignment="1">
      <alignment horizontal="right" vertical="center" wrapText="1"/>
    </xf>
  </cellXfs>
  <cellStyles count="5">
    <cellStyle name="Migliaia" xfId="1" builtinId="3"/>
    <cellStyle name="Normale" xfId="0" builtinId="0"/>
    <cellStyle name="Normale_ALLEGATO 4) Rendiconto Finanziario" xfId="2" xr:uid="{75CEB046-39CC-495B-8112-3780AA4E2E9A}"/>
    <cellStyle name="Normale_modelloDCF2004bottoni" xfId="4" xr:uid="{C435051F-B366-4CCD-8841-D9F5DEF36D3F}"/>
    <cellStyle name="Normale_Rendiconto_finanziario_Dlgs118_2011" xfId="3" xr:uid="{379CEEF5-1E9B-4F59-8F79-E6B22F1224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9BDB-4E83-4D64-B47C-D870B000024E}">
  <sheetPr>
    <pageSetUpPr fitToPage="1"/>
  </sheetPr>
  <dimension ref="A1:D118"/>
  <sheetViews>
    <sheetView tabSelected="1" workbookViewId="0">
      <selection activeCell="F11" sqref="F11"/>
    </sheetView>
  </sheetViews>
  <sheetFormatPr defaultColWidth="9.109375" defaultRowHeight="10.199999999999999"/>
  <cols>
    <col min="1" max="1" width="9.109375" style="44"/>
    <col min="2" max="2" width="53.44140625" style="44" customWidth="1"/>
    <col min="3" max="4" width="10.6640625" style="46" customWidth="1"/>
    <col min="5" max="16384" width="9.109375" style="5"/>
  </cols>
  <sheetData>
    <row r="1" spans="1:4">
      <c r="A1" s="1" t="s">
        <v>0</v>
      </c>
      <c r="B1" s="2"/>
      <c r="C1" s="3">
        <v>2019</v>
      </c>
      <c r="D1" s="3">
        <v>2018</v>
      </c>
    </row>
    <row r="2" spans="1:4">
      <c r="A2" s="7"/>
      <c r="B2" s="8" t="s">
        <v>1</v>
      </c>
      <c r="C2" s="9"/>
      <c r="D2" s="9"/>
    </row>
    <row r="3" spans="1:4">
      <c r="A3" s="10" t="s">
        <v>2</v>
      </c>
      <c r="B3" s="11"/>
      <c r="C3" s="12" t="s">
        <v>3</v>
      </c>
      <c r="D3" s="12" t="s">
        <v>3</v>
      </c>
    </row>
    <row r="4" spans="1:4">
      <c r="A4" s="13" t="s">
        <v>4</v>
      </c>
      <c r="B4" s="14" t="s">
        <v>5</v>
      </c>
      <c r="C4" s="28">
        <v>8316.94</v>
      </c>
      <c r="D4" s="28">
        <v>10625.67</v>
      </c>
    </row>
    <row r="5" spans="1:4">
      <c r="A5" s="13"/>
      <c r="B5" s="15" t="s">
        <v>6</v>
      </c>
      <c r="C5" s="48"/>
      <c r="D5" s="48"/>
    </row>
    <row r="6" spans="1:4">
      <c r="A6" s="17" t="s">
        <v>4</v>
      </c>
      <c r="B6" s="18" t="s">
        <v>7</v>
      </c>
      <c r="C6" s="48">
        <v>8929445.8800000008</v>
      </c>
      <c r="D6" s="48">
        <v>8767835.4900000002</v>
      </c>
    </row>
    <row r="7" spans="1:4">
      <c r="A7" s="17" t="s">
        <v>4</v>
      </c>
      <c r="B7" s="18" t="s">
        <v>8</v>
      </c>
      <c r="C7" s="48">
        <v>4381760.92</v>
      </c>
      <c r="D7" s="48">
        <v>4659443.79</v>
      </c>
    </row>
    <row r="8" spans="1:4">
      <c r="A8" s="17" t="s">
        <v>4</v>
      </c>
      <c r="B8" s="18" t="s">
        <v>9</v>
      </c>
      <c r="C8" s="48">
        <v>1378589.74</v>
      </c>
      <c r="D8" s="48">
        <v>1173037.68</v>
      </c>
    </row>
    <row r="9" spans="1:4">
      <c r="A9" s="10" t="s">
        <v>10</v>
      </c>
      <c r="B9" s="19"/>
      <c r="C9" s="20">
        <f>C6+C7+C8</f>
        <v>14689796.540000001</v>
      </c>
      <c r="D9" s="20">
        <v>14600316.960000001</v>
      </c>
    </row>
    <row r="10" spans="1:4">
      <c r="A10" s="17" t="s">
        <v>11</v>
      </c>
      <c r="B10" s="18" t="s">
        <v>12</v>
      </c>
      <c r="C10" s="48">
        <v>-11070743.329999998</v>
      </c>
      <c r="D10" s="48">
        <v>-9978973.8900000006</v>
      </c>
    </row>
    <row r="11" spans="1:4" ht="20.399999999999999">
      <c r="A11" s="17" t="s">
        <v>11</v>
      </c>
      <c r="B11" s="18" t="s">
        <v>13</v>
      </c>
      <c r="C11" s="48">
        <v>-1429897.05</v>
      </c>
      <c r="D11" s="48">
        <v>-1302157.1199999999</v>
      </c>
    </row>
    <row r="12" spans="1:4">
      <c r="A12" s="10" t="s">
        <v>14</v>
      </c>
      <c r="B12" s="19"/>
      <c r="C12" s="20">
        <f>SUM(C10:C11)</f>
        <v>-12500640.379999999</v>
      </c>
      <c r="D12" s="20">
        <v>-11281131.01</v>
      </c>
    </row>
    <row r="13" spans="1:4">
      <c r="A13" s="17" t="s">
        <v>4</v>
      </c>
      <c r="B13" s="21" t="s">
        <v>15</v>
      </c>
      <c r="C13" s="48">
        <v>966772.78999999911</v>
      </c>
      <c r="D13" s="48">
        <v>808353.25999999978</v>
      </c>
    </row>
    <row r="14" spans="1:4">
      <c r="A14" s="17" t="s">
        <v>11</v>
      </c>
      <c r="B14" s="18" t="s">
        <v>16</v>
      </c>
      <c r="C14" s="48">
        <v>-847620.8</v>
      </c>
      <c r="D14" s="48">
        <v>-458103.11</v>
      </c>
    </row>
    <row r="15" spans="1:4">
      <c r="A15" s="17" t="s">
        <v>4</v>
      </c>
      <c r="B15" s="21" t="s">
        <v>17</v>
      </c>
      <c r="C15" s="48">
        <v>0</v>
      </c>
      <c r="D15" s="48">
        <v>0</v>
      </c>
    </row>
    <row r="16" spans="1:4">
      <c r="A16" s="17" t="s">
        <v>11</v>
      </c>
      <c r="B16" s="18" t="s">
        <v>18</v>
      </c>
      <c r="C16" s="48">
        <v>-1061275.82</v>
      </c>
      <c r="D16" s="48">
        <v>0</v>
      </c>
    </row>
    <row r="17" spans="1:4">
      <c r="A17" s="10" t="s">
        <v>19</v>
      </c>
      <c r="B17" s="19"/>
      <c r="C17" s="20">
        <f>SUM(C13:C16)</f>
        <v>-942123.83000000101</v>
      </c>
      <c r="D17" s="20">
        <v>350250.14999999979</v>
      </c>
    </row>
    <row r="18" spans="1:4">
      <c r="A18" s="17" t="s">
        <v>20</v>
      </c>
      <c r="B18" s="18" t="s">
        <v>21</v>
      </c>
      <c r="C18" s="48">
        <v>0</v>
      </c>
      <c r="D18" s="48">
        <v>0</v>
      </c>
    </row>
    <row r="19" spans="1:4">
      <c r="A19" s="17" t="s">
        <v>4</v>
      </c>
      <c r="B19" s="21" t="s">
        <v>22</v>
      </c>
      <c r="C19" s="48">
        <v>30235.37</v>
      </c>
      <c r="D19" s="48">
        <v>1524163.5699999996</v>
      </c>
    </row>
    <row r="20" spans="1:4">
      <c r="A20" s="22" t="s">
        <v>11</v>
      </c>
      <c r="B20" s="23" t="s">
        <v>23</v>
      </c>
      <c r="C20" s="48">
        <v>-13610.310000000056</v>
      </c>
      <c r="D20" s="48">
        <v>-2186890.6800000002</v>
      </c>
    </row>
    <row r="21" spans="1:4">
      <c r="A21" s="10" t="s">
        <v>24</v>
      </c>
      <c r="B21" s="19"/>
      <c r="C21" s="20">
        <f>C18+C19+C20</f>
        <v>16625.059999999943</v>
      </c>
      <c r="D21" s="20">
        <v>-662727.11000000057</v>
      </c>
    </row>
    <row r="22" spans="1:4">
      <c r="A22" s="17" t="s">
        <v>4</v>
      </c>
      <c r="B22" s="21" t="s">
        <v>25</v>
      </c>
      <c r="C22" s="48">
        <v>15991700.951000001</v>
      </c>
      <c r="D22" s="48">
        <v>10173383.759999998</v>
      </c>
    </row>
    <row r="23" spans="1:4">
      <c r="A23" s="17" t="s">
        <v>11</v>
      </c>
      <c r="B23" s="18" t="s">
        <v>26</v>
      </c>
      <c r="C23" s="48">
        <v>-15465757.131000001</v>
      </c>
      <c r="D23" s="48">
        <v>-18858344.52</v>
      </c>
    </row>
    <row r="24" spans="1:4">
      <c r="A24" s="10" t="s">
        <v>27</v>
      </c>
      <c r="B24" s="19"/>
      <c r="C24" s="20">
        <f>C22+C23</f>
        <v>525943.8200000003</v>
      </c>
      <c r="D24" s="20">
        <v>-8684960.7600000016</v>
      </c>
    </row>
    <row r="25" spans="1:4">
      <c r="A25" s="24" t="s">
        <v>28</v>
      </c>
      <c r="B25" s="24"/>
      <c r="C25" s="25">
        <f>C4+C9+C17+C12+C21+C24</f>
        <v>1797918.15</v>
      </c>
      <c r="D25" s="25">
        <v>-5667626.1000000006</v>
      </c>
    </row>
    <row r="26" spans="1:4">
      <c r="A26" s="17" t="s">
        <v>29</v>
      </c>
      <c r="B26" s="26" t="s">
        <v>30</v>
      </c>
      <c r="C26" s="48">
        <v>0</v>
      </c>
      <c r="D26" s="48">
        <v>-5500000</v>
      </c>
    </row>
    <row r="27" spans="1:4" ht="20.399999999999999">
      <c r="A27" s="17" t="s">
        <v>29</v>
      </c>
      <c r="B27" s="26" t="s">
        <v>31</v>
      </c>
      <c r="C27" s="48">
        <v>838661.29</v>
      </c>
      <c r="D27" s="48">
        <v>90363.900000000023</v>
      </c>
    </row>
    <row r="28" spans="1:4">
      <c r="A28" s="17" t="s">
        <v>29</v>
      </c>
      <c r="B28" s="26" t="s">
        <v>32</v>
      </c>
      <c r="C28" s="48">
        <v>-1254813.7500000019</v>
      </c>
      <c r="D28" s="48">
        <v>-6206545.7300000004</v>
      </c>
    </row>
    <row r="29" spans="1:4">
      <c r="A29" s="17" t="s">
        <v>29</v>
      </c>
      <c r="B29" s="26" t="s">
        <v>33</v>
      </c>
      <c r="C29" s="48">
        <v>13742326.699999996</v>
      </c>
      <c r="D29" s="48">
        <v>10984735.219999999</v>
      </c>
    </row>
    <row r="30" spans="1:4">
      <c r="A30" s="17" t="s">
        <v>29</v>
      </c>
      <c r="B30" s="26" t="s">
        <v>34</v>
      </c>
      <c r="C30" s="48">
        <v>9837035.0299999975</v>
      </c>
      <c r="D30" s="48">
        <v>-26816283.510000002</v>
      </c>
    </row>
    <row r="31" spans="1:4">
      <c r="A31" s="17" t="s">
        <v>29</v>
      </c>
      <c r="B31" s="26" t="s">
        <v>35</v>
      </c>
      <c r="C31" s="48">
        <v>-193243.86999998242</v>
      </c>
      <c r="D31" s="48">
        <v>-13345731.400000036</v>
      </c>
    </row>
    <row r="32" spans="1:4">
      <c r="A32" s="17" t="s">
        <v>29</v>
      </c>
      <c r="B32" s="26" t="s">
        <v>36</v>
      </c>
      <c r="C32" s="48">
        <v>238490.33999999985</v>
      </c>
      <c r="D32" s="48">
        <v>2528187.339999998</v>
      </c>
    </row>
    <row r="33" spans="1:4">
      <c r="A33" s="17" t="s">
        <v>29</v>
      </c>
      <c r="B33" s="26" t="s">
        <v>37</v>
      </c>
      <c r="C33" s="48">
        <v>1259597.700000003</v>
      </c>
      <c r="D33" s="48">
        <v>4574664.8300000019</v>
      </c>
    </row>
    <row r="34" spans="1:4">
      <c r="A34" s="17" t="s">
        <v>29</v>
      </c>
      <c r="B34" s="26" t="s">
        <v>38</v>
      </c>
      <c r="C34" s="48">
        <v>5670565.9400000069</v>
      </c>
      <c r="D34" s="48">
        <v>-8160915.2200000025</v>
      </c>
    </row>
    <row r="35" spans="1:4" ht="20.399999999999999">
      <c r="A35" s="13" t="s">
        <v>29</v>
      </c>
      <c r="B35" s="14" t="s">
        <v>39</v>
      </c>
      <c r="C35" s="28">
        <f>SUM(C26:C34)</f>
        <v>30138619.380000018</v>
      </c>
      <c r="D35" s="28">
        <v>-41851524.570000038</v>
      </c>
    </row>
    <row r="36" spans="1:4">
      <c r="A36" s="13" t="s">
        <v>29</v>
      </c>
      <c r="B36" s="14" t="s">
        <v>40</v>
      </c>
      <c r="C36" s="28">
        <v>-53428.010000000009</v>
      </c>
      <c r="D36" s="28">
        <v>-66083.410000000149</v>
      </c>
    </row>
    <row r="37" spans="1:4">
      <c r="A37" s="17" t="s">
        <v>29</v>
      </c>
      <c r="B37" s="26" t="s">
        <v>41</v>
      </c>
      <c r="C37" s="48">
        <v>6686.1099999998696</v>
      </c>
      <c r="D37" s="48">
        <v>3980093.85</v>
      </c>
    </row>
    <row r="38" spans="1:4">
      <c r="A38" s="17" t="s">
        <v>29</v>
      </c>
      <c r="B38" s="26" t="s">
        <v>42</v>
      </c>
      <c r="C38" s="48">
        <v>0</v>
      </c>
      <c r="D38" s="48">
        <v>135</v>
      </c>
    </row>
    <row r="39" spans="1:4" ht="20.399999999999999">
      <c r="A39" s="17" t="s">
        <v>29</v>
      </c>
      <c r="B39" s="26" t="s">
        <v>43</v>
      </c>
      <c r="C39" s="48"/>
      <c r="D39" s="48">
        <v>0</v>
      </c>
    </row>
    <row r="40" spans="1:4" ht="20.399999999999999">
      <c r="A40" s="17" t="s">
        <v>29</v>
      </c>
      <c r="B40" s="26" t="s">
        <v>44</v>
      </c>
      <c r="C40" s="16" t="s">
        <v>3</v>
      </c>
      <c r="D40" s="16" t="s">
        <v>3</v>
      </c>
    </row>
    <row r="41" spans="1:4" ht="20.399999999999999">
      <c r="A41" s="17" t="s">
        <v>29</v>
      </c>
      <c r="B41" s="26" t="s">
        <v>45</v>
      </c>
      <c r="C41" s="48" t="s">
        <v>3</v>
      </c>
      <c r="D41" s="48" t="s">
        <v>3</v>
      </c>
    </row>
    <row r="42" spans="1:4">
      <c r="A42" s="17" t="s">
        <v>29</v>
      </c>
      <c r="B42" s="26" t="s">
        <v>46</v>
      </c>
      <c r="C42" s="48" t="s">
        <v>3</v>
      </c>
      <c r="D42" s="48" t="s">
        <v>3</v>
      </c>
    </row>
    <row r="43" spans="1:4">
      <c r="A43" s="17" t="s">
        <v>29</v>
      </c>
      <c r="B43" s="26" t="s">
        <v>47</v>
      </c>
      <c r="C43" s="48">
        <v>-266716.63</v>
      </c>
      <c r="D43" s="48">
        <v>-166200.35999999999</v>
      </c>
    </row>
    <row r="44" spans="1:4">
      <c r="A44" s="17" t="s">
        <v>29</v>
      </c>
      <c r="B44" s="26" t="s">
        <v>48</v>
      </c>
      <c r="C44" s="48">
        <v>7898329.8899999931</v>
      </c>
      <c r="D44" s="48">
        <v>35460927.390000008</v>
      </c>
    </row>
    <row r="45" spans="1:4">
      <c r="A45" s="17" t="s">
        <v>29</v>
      </c>
      <c r="B45" s="26" t="s">
        <v>49</v>
      </c>
      <c r="C45" s="48">
        <v>938707.17000000039</v>
      </c>
      <c r="D45" s="48">
        <v>1168193.6600000001</v>
      </c>
    </row>
    <row r="46" spans="1:4">
      <c r="A46" s="17" t="s">
        <v>29</v>
      </c>
      <c r="B46" s="26" t="s">
        <v>50</v>
      </c>
      <c r="C46" s="48">
        <v>-44372047.159999996</v>
      </c>
      <c r="D46" s="48">
        <v>-18803373.590000004</v>
      </c>
    </row>
    <row r="47" spans="1:4">
      <c r="A47" s="17" t="s">
        <v>29</v>
      </c>
      <c r="B47" s="26" t="s">
        <v>51</v>
      </c>
      <c r="C47" s="48">
        <v>-8623259.3099999987</v>
      </c>
      <c r="D47" s="48">
        <v>25337227.09</v>
      </c>
    </row>
    <row r="48" spans="1:4">
      <c r="A48" s="17" t="s">
        <v>29</v>
      </c>
      <c r="B48" s="26" t="s">
        <v>52</v>
      </c>
      <c r="C48" s="48">
        <v>56950.609999999986</v>
      </c>
      <c r="D48" s="48">
        <v>60939.979999999981</v>
      </c>
    </row>
    <row r="49" spans="1:4">
      <c r="A49" s="17" t="s">
        <v>29</v>
      </c>
      <c r="B49" s="26" t="s">
        <v>53</v>
      </c>
      <c r="C49" s="48">
        <v>-6260856.0100000054</v>
      </c>
      <c r="D49" s="48">
        <v>-1330066.1899999902</v>
      </c>
    </row>
    <row r="50" spans="1:4">
      <c r="A50" s="13" t="s">
        <v>29</v>
      </c>
      <c r="B50" s="14" t="s">
        <v>54</v>
      </c>
      <c r="C50" s="28">
        <f>SUM(C37:C49)</f>
        <v>-50622205.330000013</v>
      </c>
      <c r="D50" s="28">
        <v>45707876.830000013</v>
      </c>
    </row>
    <row r="51" spans="1:4">
      <c r="A51" s="22" t="s">
        <v>29</v>
      </c>
      <c r="B51" s="26" t="s">
        <v>55</v>
      </c>
      <c r="C51" s="48">
        <v>5646.2099999990314</v>
      </c>
      <c r="D51" s="48">
        <v>-2820608.459999999</v>
      </c>
    </row>
    <row r="52" spans="1:4">
      <c r="A52" s="22" t="s">
        <v>29</v>
      </c>
      <c r="B52" s="26" t="s">
        <v>56</v>
      </c>
      <c r="C52" s="48">
        <v>0</v>
      </c>
      <c r="D52" s="48">
        <v>0</v>
      </c>
    </row>
    <row r="53" spans="1:4">
      <c r="A53" s="13" t="s">
        <v>29</v>
      </c>
      <c r="B53" s="29" t="s">
        <v>57</v>
      </c>
      <c r="C53" s="28">
        <f>SUM(C51:C52)</f>
        <v>5646.2099999990314</v>
      </c>
      <c r="D53" s="28">
        <v>-2820608.459999999</v>
      </c>
    </row>
    <row r="54" spans="1:4">
      <c r="A54" s="13" t="s">
        <v>29</v>
      </c>
      <c r="B54" s="14" t="s">
        <v>58</v>
      </c>
      <c r="C54" s="28">
        <v>7574.5699999999779</v>
      </c>
      <c r="D54" s="28">
        <v>-67182.109999999957</v>
      </c>
    </row>
    <row r="55" spans="1:4">
      <c r="A55" s="24" t="s">
        <v>59</v>
      </c>
      <c r="B55" s="24"/>
      <c r="C55" s="25">
        <f>C25+C35+C36+C50+C53+C54</f>
        <v>-18725875.030000001</v>
      </c>
      <c r="D55" s="25">
        <v>-4765147.8200000292</v>
      </c>
    </row>
    <row r="56" spans="1:4">
      <c r="A56" s="30"/>
      <c r="B56" s="30"/>
      <c r="C56" s="30"/>
      <c r="D56" s="30"/>
    </row>
    <row r="57" spans="1:4">
      <c r="A57" s="10" t="s">
        <v>60</v>
      </c>
      <c r="B57" s="11"/>
      <c r="C57" s="12" t="s">
        <v>3</v>
      </c>
      <c r="D57" s="12" t="s">
        <v>3</v>
      </c>
    </row>
    <row r="58" spans="1:4">
      <c r="A58" s="17" t="s">
        <v>11</v>
      </c>
      <c r="B58" s="18" t="s">
        <v>61</v>
      </c>
      <c r="C58" s="48">
        <v>0</v>
      </c>
      <c r="D58" s="48">
        <v>0</v>
      </c>
    </row>
    <row r="59" spans="1:4">
      <c r="A59" s="17" t="s">
        <v>11</v>
      </c>
      <c r="B59" s="18" t="s">
        <v>62</v>
      </c>
      <c r="C59" s="48">
        <v>0</v>
      </c>
      <c r="D59" s="48">
        <v>0</v>
      </c>
    </row>
    <row r="60" spans="1:4">
      <c r="A60" s="17" t="s">
        <v>11</v>
      </c>
      <c r="B60" s="18" t="s">
        <v>63</v>
      </c>
      <c r="C60" s="48">
        <v>0</v>
      </c>
      <c r="D60" s="48">
        <v>0</v>
      </c>
    </row>
    <row r="61" spans="1:4">
      <c r="A61" s="17" t="s">
        <v>11</v>
      </c>
      <c r="B61" s="18" t="s">
        <v>64</v>
      </c>
      <c r="C61" s="48">
        <v>-366781.56</v>
      </c>
      <c r="D61" s="48">
        <v>-1083627.1599999999</v>
      </c>
    </row>
    <row r="62" spans="1:4">
      <c r="A62" s="17" t="s">
        <v>11</v>
      </c>
      <c r="B62" s="18" t="s">
        <v>65</v>
      </c>
      <c r="C62" s="48">
        <v>-2269415.48</v>
      </c>
      <c r="D62" s="48">
        <v>-1405141.44</v>
      </c>
    </row>
    <row r="63" spans="1:4">
      <c r="A63" s="14" t="s">
        <v>11</v>
      </c>
      <c r="B63" s="29" t="s">
        <v>66</v>
      </c>
      <c r="C63" s="28">
        <f>SUM(C58:C62)</f>
        <v>-2636197.04</v>
      </c>
      <c r="D63" s="28">
        <v>-2488768.5999999996</v>
      </c>
    </row>
    <row r="64" spans="1:4">
      <c r="A64" s="17" t="s">
        <v>4</v>
      </c>
      <c r="B64" s="18" t="s">
        <v>67</v>
      </c>
      <c r="C64" s="48">
        <v>0</v>
      </c>
      <c r="D64" s="48">
        <v>0</v>
      </c>
    </row>
    <row r="65" spans="1:4">
      <c r="A65" s="17" t="s">
        <v>4</v>
      </c>
      <c r="B65" s="18" t="s">
        <v>68</v>
      </c>
      <c r="C65" s="48">
        <v>0</v>
      </c>
      <c r="D65" s="48">
        <v>0</v>
      </c>
    </row>
    <row r="66" spans="1:4" ht="20.399999999999999">
      <c r="A66" s="17" t="s">
        <v>4</v>
      </c>
      <c r="B66" s="18" t="s">
        <v>69</v>
      </c>
      <c r="C66" s="48">
        <v>0</v>
      </c>
      <c r="D66" s="48">
        <v>0</v>
      </c>
    </row>
    <row r="67" spans="1:4">
      <c r="A67" s="17" t="s">
        <v>4</v>
      </c>
      <c r="B67" s="18" t="s">
        <v>70</v>
      </c>
      <c r="C67" s="48">
        <v>0</v>
      </c>
      <c r="D67" s="48">
        <v>0</v>
      </c>
    </row>
    <row r="68" spans="1:4">
      <c r="A68" s="17" t="s">
        <v>4</v>
      </c>
      <c r="B68" s="18" t="s">
        <v>71</v>
      </c>
      <c r="C68" s="48">
        <v>279929.46000000002</v>
      </c>
      <c r="D68" s="48">
        <v>62385.04</v>
      </c>
    </row>
    <row r="69" spans="1:4">
      <c r="A69" s="14" t="s">
        <v>4</v>
      </c>
      <c r="B69" s="29" t="s">
        <v>72</v>
      </c>
      <c r="C69" s="28">
        <f>C64+C65+C66+C67+C68</f>
        <v>279929.46000000002</v>
      </c>
      <c r="D69" s="28">
        <v>62385.04</v>
      </c>
    </row>
    <row r="70" spans="1:4">
      <c r="A70" s="17" t="s">
        <v>11</v>
      </c>
      <c r="B70" s="18" t="s">
        <v>73</v>
      </c>
      <c r="C70" s="48">
        <v>0</v>
      </c>
      <c r="D70" s="48">
        <v>0</v>
      </c>
    </row>
    <row r="71" spans="1:4">
      <c r="A71" s="17" t="s">
        <v>11</v>
      </c>
      <c r="B71" s="18" t="s">
        <v>74</v>
      </c>
      <c r="C71" s="48">
        <v>-9203596.0800000001</v>
      </c>
      <c r="D71" s="48">
        <v>-4713308.92</v>
      </c>
    </row>
    <row r="72" spans="1:4">
      <c r="A72" s="17" t="s">
        <v>11</v>
      </c>
      <c r="B72" s="18" t="s">
        <v>75</v>
      </c>
      <c r="C72" s="48">
        <v>-168352.53</v>
      </c>
      <c r="D72" s="48">
        <v>-153603.95000000001</v>
      </c>
    </row>
    <row r="73" spans="1:4">
      <c r="A73" s="17" t="s">
        <v>11</v>
      </c>
      <c r="B73" s="18" t="s">
        <v>76</v>
      </c>
      <c r="C73" s="48">
        <v>-2854374.73</v>
      </c>
      <c r="D73" s="48">
        <v>-1158586.26</v>
      </c>
    </row>
    <row r="74" spans="1:4">
      <c r="A74" s="17" t="s">
        <v>11</v>
      </c>
      <c r="B74" s="18" t="s">
        <v>77</v>
      </c>
      <c r="C74" s="48">
        <v>-211159.85</v>
      </c>
      <c r="D74" s="48">
        <v>-72159.070000000007</v>
      </c>
    </row>
    <row r="75" spans="1:4">
      <c r="A75" s="17" t="s">
        <v>11</v>
      </c>
      <c r="B75" s="18" t="s">
        <v>78</v>
      </c>
      <c r="C75" s="48">
        <v>-351741.28</v>
      </c>
      <c r="D75" s="48">
        <v>-423940.71</v>
      </c>
    </row>
    <row r="76" spans="1:4">
      <c r="A76" s="17" t="s">
        <v>11</v>
      </c>
      <c r="B76" s="18" t="s">
        <v>79</v>
      </c>
      <c r="C76" s="48">
        <v>-266405.46000000002</v>
      </c>
      <c r="D76" s="48">
        <v>-334420.71000000002</v>
      </c>
    </row>
    <row r="77" spans="1:4">
      <c r="A77" s="14" t="s">
        <v>11</v>
      </c>
      <c r="B77" s="29" t="s">
        <v>80</v>
      </c>
      <c r="C77" s="28">
        <f>C70+C71+C72+C73+C74+C75+C76</f>
        <v>-13055629.93</v>
      </c>
      <c r="D77" s="28">
        <v>-6856019.6200000001</v>
      </c>
    </row>
    <row r="78" spans="1:4">
      <c r="A78" s="17" t="s">
        <v>4</v>
      </c>
      <c r="B78" s="18" t="s">
        <v>81</v>
      </c>
      <c r="C78" s="48">
        <v>0</v>
      </c>
      <c r="D78" s="48">
        <v>0</v>
      </c>
    </row>
    <row r="79" spans="1:4">
      <c r="A79" s="17" t="s">
        <v>4</v>
      </c>
      <c r="B79" s="18" t="s">
        <v>82</v>
      </c>
      <c r="C79" s="48">
        <v>0</v>
      </c>
      <c r="D79" s="48">
        <v>0</v>
      </c>
    </row>
    <row r="80" spans="1:4">
      <c r="A80" s="17" t="s">
        <v>4</v>
      </c>
      <c r="B80" s="18" t="s">
        <v>83</v>
      </c>
      <c r="C80" s="48">
        <v>1237.08</v>
      </c>
      <c r="D80" s="48">
        <v>1528.56</v>
      </c>
    </row>
    <row r="81" spans="1:4">
      <c r="A81" s="17" t="s">
        <v>4</v>
      </c>
      <c r="B81" s="18" t="s">
        <v>84</v>
      </c>
      <c r="C81" s="48">
        <v>13618.86</v>
      </c>
      <c r="D81" s="48">
        <v>31959.82</v>
      </c>
    </row>
    <row r="82" spans="1:4">
      <c r="A82" s="17" t="s">
        <v>4</v>
      </c>
      <c r="B82" s="18" t="s">
        <v>85</v>
      </c>
      <c r="C82" s="48">
        <v>366.65</v>
      </c>
      <c r="D82" s="48">
        <v>287.06</v>
      </c>
    </row>
    <row r="83" spans="1:4">
      <c r="A83" s="17" t="s">
        <v>4</v>
      </c>
      <c r="B83" s="18" t="s">
        <v>86</v>
      </c>
      <c r="C83" s="48">
        <v>0</v>
      </c>
      <c r="D83" s="48">
        <v>0</v>
      </c>
    </row>
    <row r="84" spans="1:4">
      <c r="A84" s="17" t="s">
        <v>4</v>
      </c>
      <c r="B84" s="18" t="s">
        <v>87</v>
      </c>
      <c r="C84" s="48">
        <v>0</v>
      </c>
      <c r="D84" s="48">
        <v>268982.40000000002</v>
      </c>
    </row>
    <row r="85" spans="1:4">
      <c r="A85" s="13" t="s">
        <v>4</v>
      </c>
      <c r="B85" s="29" t="s">
        <v>88</v>
      </c>
      <c r="C85" s="28">
        <f>C78+C79+C80+C81+C82+C83+C84</f>
        <v>15222.59</v>
      </c>
      <c r="D85" s="28">
        <v>302757.84000000003</v>
      </c>
    </row>
    <row r="86" spans="1:4">
      <c r="A86" s="17" t="s">
        <v>11</v>
      </c>
      <c r="B86" s="18" t="s">
        <v>89</v>
      </c>
      <c r="C86" s="48">
        <v>0</v>
      </c>
      <c r="D86" s="48">
        <v>0</v>
      </c>
    </row>
    <row r="87" spans="1:4">
      <c r="A87" s="17" t="s">
        <v>11</v>
      </c>
      <c r="B87" s="18" t="s">
        <v>90</v>
      </c>
      <c r="C87" s="48">
        <v>0</v>
      </c>
      <c r="D87" s="48">
        <v>0</v>
      </c>
    </row>
    <row r="88" spans="1:4">
      <c r="A88" s="13" t="s">
        <v>11</v>
      </c>
      <c r="B88" s="29" t="s">
        <v>91</v>
      </c>
      <c r="C88" s="28">
        <f>SUM(C86:C87)</f>
        <v>0</v>
      </c>
      <c r="D88" s="28">
        <v>0</v>
      </c>
    </row>
    <row r="89" spans="1:4">
      <c r="A89" s="17" t="s">
        <v>4</v>
      </c>
      <c r="B89" s="18" t="s">
        <v>92</v>
      </c>
      <c r="C89" s="48"/>
      <c r="D89" s="48"/>
    </row>
    <row r="90" spans="1:4">
      <c r="A90" s="17" t="s">
        <v>4</v>
      </c>
      <c r="B90" s="18" t="s">
        <v>93</v>
      </c>
      <c r="C90" s="48">
        <v>356.65000000037253</v>
      </c>
      <c r="D90" s="48">
        <v>-39110.94000000041</v>
      </c>
    </row>
    <row r="91" spans="1:4">
      <c r="A91" s="13" t="s">
        <v>4</v>
      </c>
      <c r="B91" s="29" t="s">
        <v>94</v>
      </c>
      <c r="C91" s="28">
        <f>SUM(C89:C90)</f>
        <v>356.65000000037253</v>
      </c>
      <c r="D91" s="28">
        <v>-39110.94000000041</v>
      </c>
    </row>
    <row r="92" spans="1:4">
      <c r="A92" s="13" t="s">
        <v>20</v>
      </c>
      <c r="B92" s="29" t="s">
        <v>95</v>
      </c>
      <c r="C92" s="28"/>
      <c r="D92" s="28"/>
    </row>
    <row r="93" spans="1:4">
      <c r="A93" s="24" t="s">
        <v>96</v>
      </c>
      <c r="B93" s="24"/>
      <c r="C93" s="25">
        <f>C63+C69+C77+C85+C88+C91+C92</f>
        <v>-15396318.27</v>
      </c>
      <c r="D93" s="25">
        <v>-9018756.2800000012</v>
      </c>
    </row>
    <row r="94" spans="1:4">
      <c r="A94" s="30"/>
      <c r="B94" s="30"/>
      <c r="C94" s="30"/>
      <c r="D94" s="30"/>
    </row>
    <row r="95" spans="1:4">
      <c r="A95" s="10" t="s">
        <v>97</v>
      </c>
      <c r="B95" s="11"/>
      <c r="C95" s="12" t="s">
        <v>3</v>
      </c>
      <c r="D95" s="12" t="s">
        <v>3</v>
      </c>
    </row>
    <row r="96" spans="1:4">
      <c r="A96" s="17" t="s">
        <v>29</v>
      </c>
      <c r="B96" s="21" t="s">
        <v>98</v>
      </c>
      <c r="C96" s="48">
        <v>0</v>
      </c>
      <c r="D96" s="48">
        <v>0</v>
      </c>
    </row>
    <row r="97" spans="1:4">
      <c r="A97" s="17" t="s">
        <v>29</v>
      </c>
      <c r="B97" s="21" t="s">
        <v>99</v>
      </c>
      <c r="C97" s="48">
        <v>10615142.300000001</v>
      </c>
      <c r="D97" s="48">
        <v>924228.83000000194</v>
      </c>
    </row>
    <row r="98" spans="1:4">
      <c r="A98" s="17" t="s">
        <v>29</v>
      </c>
      <c r="B98" s="21" t="s">
        <v>100</v>
      </c>
      <c r="C98" s="48">
        <v>0</v>
      </c>
      <c r="D98" s="48">
        <v>0</v>
      </c>
    </row>
    <row r="99" spans="1:4">
      <c r="A99" s="17" t="s">
        <v>29</v>
      </c>
      <c r="B99" s="21" t="s">
        <v>101</v>
      </c>
      <c r="C99" s="48">
        <v>0</v>
      </c>
      <c r="D99" s="48">
        <v>0</v>
      </c>
    </row>
    <row r="100" spans="1:4">
      <c r="A100" s="17" t="s">
        <v>29</v>
      </c>
      <c r="B100" s="21" t="s">
        <v>102</v>
      </c>
      <c r="C100" s="48">
        <v>0</v>
      </c>
      <c r="D100" s="48">
        <v>0</v>
      </c>
    </row>
    <row r="101" spans="1:4">
      <c r="A101" s="17" t="s">
        <v>4</v>
      </c>
      <c r="B101" s="21" t="s">
        <v>103</v>
      </c>
      <c r="C101" s="48">
        <v>0</v>
      </c>
      <c r="D101" s="48">
        <v>0</v>
      </c>
    </row>
    <row r="102" spans="1:4">
      <c r="A102" s="17" t="s">
        <v>4</v>
      </c>
      <c r="B102" s="21" t="s">
        <v>104</v>
      </c>
      <c r="C102" s="48">
        <v>6860243.3799999999</v>
      </c>
      <c r="D102" s="48">
        <v>6077803.9199999999</v>
      </c>
    </row>
    <row r="103" spans="1:4">
      <c r="A103" s="17" t="s">
        <v>29</v>
      </c>
      <c r="B103" s="21" t="s">
        <v>105</v>
      </c>
      <c r="C103" s="48">
        <v>2908451</v>
      </c>
      <c r="D103" s="48">
        <v>1183985.1499999999</v>
      </c>
    </row>
    <row r="104" spans="1:4">
      <c r="A104" s="13" t="s">
        <v>29</v>
      </c>
      <c r="B104" s="29" t="s">
        <v>106</v>
      </c>
      <c r="C104" s="28">
        <f>SUM(C101:C103)</f>
        <v>9768694.379999999</v>
      </c>
      <c r="D104" s="28">
        <v>7261789.0700000003</v>
      </c>
    </row>
    <row r="105" spans="1:4">
      <c r="A105" s="31" t="s">
        <v>29</v>
      </c>
      <c r="B105" s="32" t="s">
        <v>107</v>
      </c>
      <c r="C105" s="28">
        <v>26672.769999999997</v>
      </c>
      <c r="D105" s="28">
        <v>19078.82</v>
      </c>
    </row>
    <row r="106" spans="1:4">
      <c r="A106" s="17" t="s">
        <v>4</v>
      </c>
      <c r="B106" s="33" t="s">
        <v>108</v>
      </c>
      <c r="C106" s="48">
        <v>15000000</v>
      </c>
      <c r="D106" s="48">
        <v>0</v>
      </c>
    </row>
    <row r="107" spans="1:4">
      <c r="A107" s="17" t="s">
        <v>11</v>
      </c>
      <c r="B107" s="21" t="s">
        <v>109</v>
      </c>
      <c r="C107" s="48">
        <v>-5625096.0800000001</v>
      </c>
      <c r="D107" s="48">
        <v>-4997958.6300000027</v>
      </c>
    </row>
    <row r="108" spans="1:4">
      <c r="A108" s="24" t="s">
        <v>110</v>
      </c>
      <c r="B108" s="24"/>
      <c r="C108" s="34">
        <f>+SUM(C96:C100)+C104+C105+C106+C107</f>
        <v>29785413.370000005</v>
      </c>
      <c r="D108" s="34">
        <v>3207138.09</v>
      </c>
    </row>
    <row r="109" spans="1:4">
      <c r="A109" s="33"/>
      <c r="B109" s="33"/>
      <c r="C109" s="35"/>
      <c r="D109" s="35"/>
    </row>
    <row r="110" spans="1:4">
      <c r="A110" s="10" t="s">
        <v>111</v>
      </c>
      <c r="B110" s="11"/>
      <c r="C110" s="36">
        <f>C55+C93+C108</f>
        <v>-4336779.9299999923</v>
      </c>
      <c r="D110" s="36">
        <v>-10576766.010000031</v>
      </c>
    </row>
    <row r="111" spans="1:4">
      <c r="A111" s="37" t="s">
        <v>112</v>
      </c>
      <c r="B111" s="38"/>
      <c r="C111" s="16">
        <v>-4336780.0599999949</v>
      </c>
      <c r="D111" s="16">
        <v>-10576766.010000005</v>
      </c>
    </row>
    <row r="112" spans="1:4">
      <c r="A112" s="39"/>
      <c r="B112" s="40"/>
      <c r="C112" s="41"/>
      <c r="D112" s="41"/>
    </row>
    <row r="113" spans="1:4" s="27" customFormat="1" ht="22.5" customHeight="1">
      <c r="A113" s="42" t="s">
        <v>113</v>
      </c>
      <c r="B113" s="42"/>
      <c r="C113" s="43">
        <f>+C111-C110</f>
        <v>-0.13000000268220901</v>
      </c>
      <c r="D113" s="43">
        <v>2.6077032089233398E-8</v>
      </c>
    </row>
    <row r="115" spans="1:4">
      <c r="C115" s="45"/>
    </row>
    <row r="116" spans="1:4">
      <c r="C116" s="47"/>
      <c r="D116" s="47"/>
    </row>
    <row r="117" spans="1:4">
      <c r="C117" s="47"/>
      <c r="D117" s="47"/>
    </row>
    <row r="118" spans="1:4">
      <c r="C118" s="47"/>
      <c r="D118" s="47"/>
    </row>
  </sheetData>
  <mergeCells count="2">
    <mergeCell ref="A1:B1"/>
    <mergeCell ref="A113:B113"/>
  </mergeCells>
  <pageMargins left="0.94488188976377963" right="0.94488188976377963" top="0.98425196850393704" bottom="0.98425196850393704" header="0.51181102362204722" footer="0.51181102362204722"/>
  <pageSetup paperSize="9" scale="97" fitToHeight="2" orientation="portrait" r:id="rId1"/>
  <headerFooter alignWithMargins="0">
    <oddHeader>&amp;C&amp;"Arial,Grassetto"&amp;14RENDICONTO FINANZIARIO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</vt:lpstr>
      <vt:lpstr>FI!Area_stampa</vt:lpstr>
      <vt:lpstr>FI!Titoli_stampa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2020-10-02T12:31:26Z</dcterms:created>
  <dcterms:modified xsi:type="dcterms:W3CDTF">2020-10-02T12:32:52Z</dcterms:modified>
</cp:coreProperties>
</file>