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8505"/>
  </bookViews>
  <sheets>
    <sheet name="LA 2018 corretto" sheetId="7" r:id="rId1"/>
    <sheet name="allegati 2018" sheetId="4" r:id="rId2"/>
    <sheet name="LA 2018 sbagliato" sheetId="1" r:id="rId3"/>
  </sheets>
  <calcPr calcId="145621"/>
</workbook>
</file>

<file path=xl/calcChain.xml><?xml version="1.0" encoding="utf-8"?>
<calcChain xmlns="http://schemas.openxmlformats.org/spreadsheetml/2006/main">
  <c r="S66" i="7" l="1"/>
  <c r="S63" i="7"/>
  <c r="S62" i="7"/>
  <c r="R61" i="7"/>
  <c r="R70" i="7" s="1"/>
  <c r="Q61" i="7"/>
  <c r="Q70" i="7" s="1"/>
  <c r="P61" i="7"/>
  <c r="P70" i="7" s="1"/>
  <c r="O61" i="7"/>
  <c r="O70" i="7" s="1"/>
  <c r="N61" i="7"/>
  <c r="N70" i="7" s="1"/>
  <c r="M61" i="7"/>
  <c r="M70" i="7" s="1"/>
  <c r="L61" i="7"/>
  <c r="L70" i="7" s="1"/>
  <c r="K61" i="7"/>
  <c r="K70" i="7" s="1"/>
  <c r="J61" i="7"/>
  <c r="J70" i="7" s="1"/>
  <c r="I61" i="7"/>
  <c r="I70" i="7" s="1"/>
  <c r="H61" i="7"/>
  <c r="H70" i="7" s="1"/>
  <c r="G61" i="7"/>
  <c r="G70" i="7" s="1"/>
  <c r="S60" i="7"/>
  <c r="S56" i="7"/>
  <c r="S54" i="7"/>
  <c r="S53" i="7"/>
  <c r="S52" i="7"/>
  <c r="S51" i="7"/>
  <c r="S50" i="7"/>
  <c r="S49" i="7"/>
  <c r="R48" i="7"/>
  <c r="R57" i="7" s="1"/>
  <c r="Q48" i="7"/>
  <c r="Q57" i="7" s="1"/>
  <c r="P48" i="7"/>
  <c r="P57" i="7" s="1"/>
  <c r="O48" i="7"/>
  <c r="O57" i="7" s="1"/>
  <c r="N48" i="7"/>
  <c r="N57" i="7" s="1"/>
  <c r="M48" i="7"/>
  <c r="M57" i="7" s="1"/>
  <c r="L48" i="7"/>
  <c r="L57" i="7" s="1"/>
  <c r="K48" i="7"/>
  <c r="K57" i="7" s="1"/>
  <c r="J48" i="7"/>
  <c r="J57" i="7" s="1"/>
  <c r="I48" i="7"/>
  <c r="I57" i="7" s="1"/>
  <c r="H48" i="7"/>
  <c r="H57" i="7" s="1"/>
  <c r="G48" i="7"/>
  <c r="G57" i="7" s="1"/>
  <c r="S45" i="7"/>
  <c r="S44" i="7"/>
  <c r="S43" i="7"/>
  <c r="S42" i="7"/>
  <c r="R41" i="7"/>
  <c r="Q41" i="7"/>
  <c r="P41" i="7"/>
  <c r="O41" i="7"/>
  <c r="N41" i="7"/>
  <c r="M41" i="7"/>
  <c r="L41" i="7"/>
  <c r="K41" i="7"/>
  <c r="J41" i="7"/>
  <c r="I41" i="7"/>
  <c r="H41" i="7"/>
  <c r="G41" i="7"/>
  <c r="S41" i="7" s="1"/>
  <c r="S38" i="7"/>
  <c r="S37" i="7"/>
  <c r="S36" i="7"/>
  <c r="S35" i="7"/>
  <c r="S34" i="7"/>
  <c r="S33" i="7"/>
  <c r="R32" i="7"/>
  <c r="Q32" i="7"/>
  <c r="P32" i="7"/>
  <c r="O32" i="7"/>
  <c r="N32" i="7"/>
  <c r="M32" i="7"/>
  <c r="L32" i="7"/>
  <c r="K32" i="7"/>
  <c r="J32" i="7"/>
  <c r="I32" i="7"/>
  <c r="H32" i="7"/>
  <c r="G32" i="7"/>
  <c r="S32" i="7" s="1"/>
  <c r="S31" i="7"/>
  <c r="S29" i="7"/>
  <c r="S28" i="7"/>
  <c r="S27" i="7"/>
  <c r="R26" i="7"/>
  <c r="Q26" i="7"/>
  <c r="P26" i="7"/>
  <c r="O26" i="7"/>
  <c r="N26" i="7"/>
  <c r="M26" i="7"/>
  <c r="L26" i="7"/>
  <c r="K26" i="7"/>
  <c r="J26" i="7"/>
  <c r="I26" i="7"/>
  <c r="H26" i="7"/>
  <c r="G26" i="7"/>
  <c r="S26" i="7" s="1"/>
  <c r="S25" i="7"/>
  <c r="S23" i="7"/>
  <c r="S22" i="7"/>
  <c r="R21" i="7"/>
  <c r="Q21" i="7"/>
  <c r="P21" i="7"/>
  <c r="O21" i="7"/>
  <c r="N21" i="7"/>
  <c r="M21" i="7"/>
  <c r="L21" i="7"/>
  <c r="K21" i="7"/>
  <c r="J21" i="7"/>
  <c r="I21" i="7"/>
  <c r="H21" i="7"/>
  <c r="G21" i="7"/>
  <c r="S21" i="7" s="1"/>
  <c r="S20" i="7"/>
  <c r="S18" i="7"/>
  <c r="S17" i="7"/>
  <c r="R16" i="7"/>
  <c r="Q16" i="7"/>
  <c r="P16" i="7"/>
  <c r="O16" i="7"/>
  <c r="N16" i="7"/>
  <c r="M16" i="7"/>
  <c r="L16" i="7"/>
  <c r="K16" i="7"/>
  <c r="J16" i="7"/>
  <c r="I16" i="7"/>
  <c r="H16" i="7"/>
  <c r="G16" i="7"/>
  <c r="S16" i="7" s="1"/>
  <c r="S15" i="7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S10" i="7"/>
  <c r="S9" i="7"/>
  <c r="S8" i="7"/>
  <c r="S7" i="7"/>
  <c r="S6" i="7"/>
  <c r="S12" i="7" s="1"/>
  <c r="G5" i="7"/>
  <c r="A1" i="7"/>
  <c r="H71" i="7" l="1"/>
  <c r="J71" i="7"/>
  <c r="L71" i="7"/>
  <c r="N71" i="7"/>
  <c r="P71" i="7"/>
  <c r="R71" i="7"/>
  <c r="S57" i="7"/>
  <c r="G71" i="7"/>
  <c r="S70" i="7"/>
  <c r="I71" i="7"/>
  <c r="K71" i="7"/>
  <c r="M71" i="7"/>
  <c r="O71" i="7"/>
  <c r="Q71" i="7"/>
  <c r="S48" i="7"/>
  <c r="S61" i="7"/>
  <c r="K57" i="1"/>
  <c r="L57" i="1"/>
  <c r="M57" i="1"/>
  <c r="N57" i="1"/>
  <c r="O57" i="1"/>
  <c r="P57" i="1"/>
  <c r="Q57" i="1"/>
  <c r="J57" i="1"/>
  <c r="S71" i="7" l="1"/>
  <c r="S66" i="1"/>
  <c r="S63" i="1"/>
  <c r="S62" i="1"/>
  <c r="R61" i="1"/>
  <c r="R70" i="1" s="1"/>
  <c r="Q61" i="1"/>
  <c r="Q70" i="1" s="1"/>
  <c r="P61" i="1"/>
  <c r="P70" i="1" s="1"/>
  <c r="O61" i="1"/>
  <c r="O70" i="1" s="1"/>
  <c r="N61" i="1"/>
  <c r="N70" i="1" s="1"/>
  <c r="M61" i="1"/>
  <c r="M70" i="1" s="1"/>
  <c r="L61" i="1"/>
  <c r="L70" i="1" s="1"/>
  <c r="K61" i="1"/>
  <c r="K70" i="1" s="1"/>
  <c r="J61" i="1"/>
  <c r="J70" i="1" s="1"/>
  <c r="I61" i="1"/>
  <c r="I70" i="1" s="1"/>
  <c r="H61" i="1"/>
  <c r="H70" i="1" s="1"/>
  <c r="G61" i="1"/>
  <c r="G70" i="1" s="1"/>
  <c r="S60" i="1"/>
  <c r="S56" i="1"/>
  <c r="S54" i="1"/>
  <c r="S53" i="1"/>
  <c r="S52" i="1"/>
  <c r="S51" i="1"/>
  <c r="S50" i="1"/>
  <c r="S49" i="1"/>
  <c r="R48" i="1"/>
  <c r="R57" i="1" s="1"/>
  <c r="Q48" i="1"/>
  <c r="P48" i="1"/>
  <c r="O48" i="1"/>
  <c r="N48" i="1"/>
  <c r="M48" i="1"/>
  <c r="L48" i="1"/>
  <c r="K48" i="1"/>
  <c r="J48" i="1"/>
  <c r="I48" i="1"/>
  <c r="I57" i="1" s="1"/>
  <c r="H48" i="1"/>
  <c r="H57" i="1" s="1"/>
  <c r="G48" i="1"/>
  <c r="G57" i="1" s="1"/>
  <c r="S45" i="1"/>
  <c r="S44" i="1"/>
  <c r="S43" i="1"/>
  <c r="S42" i="1"/>
  <c r="R41" i="1"/>
  <c r="Q41" i="1"/>
  <c r="P41" i="1"/>
  <c r="O41" i="1"/>
  <c r="N41" i="1"/>
  <c r="M41" i="1"/>
  <c r="L41" i="1"/>
  <c r="K41" i="1"/>
  <c r="J41" i="1"/>
  <c r="I41" i="1"/>
  <c r="H41" i="1"/>
  <c r="G41" i="1"/>
  <c r="S41" i="1" s="1"/>
  <c r="S38" i="1"/>
  <c r="S37" i="1"/>
  <c r="S36" i="1"/>
  <c r="S35" i="1"/>
  <c r="S34" i="1"/>
  <c r="S33" i="1"/>
  <c r="R32" i="1"/>
  <c r="Q32" i="1"/>
  <c r="P32" i="1"/>
  <c r="O32" i="1"/>
  <c r="N32" i="1"/>
  <c r="M32" i="1"/>
  <c r="L32" i="1"/>
  <c r="K32" i="1"/>
  <c r="J32" i="1"/>
  <c r="I32" i="1"/>
  <c r="H32" i="1"/>
  <c r="G32" i="1"/>
  <c r="S32" i="1" s="1"/>
  <c r="S31" i="1"/>
  <c r="S29" i="1"/>
  <c r="S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S26" i="1" s="1"/>
  <c r="S25" i="1"/>
  <c r="S23" i="1"/>
  <c r="S22" i="1"/>
  <c r="R21" i="1"/>
  <c r="Q21" i="1"/>
  <c r="P21" i="1"/>
  <c r="O21" i="1"/>
  <c r="N21" i="1"/>
  <c r="M21" i="1"/>
  <c r="L21" i="1"/>
  <c r="K21" i="1"/>
  <c r="J21" i="1"/>
  <c r="I21" i="1"/>
  <c r="H21" i="1"/>
  <c r="G21" i="1"/>
  <c r="S21" i="1" s="1"/>
  <c r="S20" i="1"/>
  <c r="S18" i="1"/>
  <c r="S17" i="1"/>
  <c r="R16" i="1"/>
  <c r="Q16" i="1"/>
  <c r="P16" i="1"/>
  <c r="O16" i="1"/>
  <c r="N16" i="1"/>
  <c r="M16" i="1"/>
  <c r="L16" i="1"/>
  <c r="K16" i="1"/>
  <c r="J16" i="1"/>
  <c r="I16" i="1"/>
  <c r="H16" i="1"/>
  <c r="G16" i="1"/>
  <c r="S16" i="1" s="1"/>
  <c r="S15" i="1"/>
  <c r="R12" i="1"/>
  <c r="Q12" i="1"/>
  <c r="P12" i="1"/>
  <c r="O12" i="1"/>
  <c r="N12" i="1"/>
  <c r="M12" i="1"/>
  <c r="L12" i="1"/>
  <c r="K12" i="1"/>
  <c r="J12" i="1"/>
  <c r="I12" i="1"/>
  <c r="H12" i="1"/>
  <c r="G12" i="1"/>
  <c r="S11" i="1"/>
  <c r="S10" i="1"/>
  <c r="S9" i="1"/>
  <c r="S8" i="1"/>
  <c r="S7" i="1"/>
  <c r="S6" i="1"/>
  <c r="S12" i="1" s="1"/>
  <c r="A1" i="1"/>
  <c r="H71" i="1" l="1"/>
  <c r="J71" i="1"/>
  <c r="L71" i="1"/>
  <c r="N71" i="1"/>
  <c r="P71" i="1"/>
  <c r="R71" i="1"/>
  <c r="S57" i="1"/>
  <c r="G71" i="1"/>
  <c r="S70" i="1"/>
  <c r="S71" i="1" s="1"/>
  <c r="I71" i="1"/>
  <c r="K71" i="1"/>
  <c r="M71" i="1"/>
  <c r="O71" i="1"/>
  <c r="Q71" i="1"/>
  <c r="S48" i="1"/>
  <c r="S61" i="1"/>
</calcChain>
</file>

<file path=xl/sharedStrings.xml><?xml version="1.0" encoding="utf-8"?>
<sst xmlns="http://schemas.openxmlformats.org/spreadsheetml/2006/main" count="433" uniqueCount="243">
  <si>
    <t>Consumi e manutenzioni di esercizio</t>
  </si>
  <si>
    <t>Costi per acquisti di servizio</t>
  </si>
  <si>
    <t>Sanitari</t>
  </si>
  <si>
    <t>Non sanitari</t>
  </si>
  <si>
    <t>Prestazioni sanitarie</t>
  </si>
  <si>
    <t>Serv. San. Per erog prestazioni</t>
  </si>
  <si>
    <t>Servizi non sanitari</t>
  </si>
  <si>
    <t>Pers. Ruolo sanitario</t>
  </si>
  <si>
    <t>Pers. Ruolo profess.</t>
  </si>
  <si>
    <t>Pers. Ruolo tecnico</t>
  </si>
  <si>
    <t>Pers. Ruolo amminis.</t>
  </si>
  <si>
    <t>Ammortamenti</t>
  </si>
  <si>
    <t>Altri costi</t>
  </si>
  <si>
    <t>Totale</t>
  </si>
  <si>
    <t>Codice Ministeriale</t>
  </si>
  <si>
    <t>Assistenza sanitaria collettiva in ambiente di vita e di lavoro</t>
  </si>
  <si>
    <t>01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</si>
  <si>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</si>
  <si>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</si>
  <si>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</si>
  <si>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</si>
  <si>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</si>
  <si>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</si>
  <si>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Totale Assistenza sanitaria collettiva in ambiente di vita e di lavoro</t>
  </si>
  <si>
    <t>Assistenza distrettuale</t>
  </si>
  <si>
    <t>02</t>
  </si>
  <si>
    <t>Guardia medica</t>
  </si>
  <si>
    <t>Medicina Generale</t>
  </si>
  <si>
    <t>03</t>
  </si>
  <si>
    <t xml:space="preserve">  Medicina generica</t>
  </si>
  <si>
    <t xml:space="preserve">  Pediatria di libera scelta</t>
  </si>
  <si>
    <t>04</t>
  </si>
  <si>
    <t>Emergenza sanitaria territoriale</t>
  </si>
  <si>
    <t>Assistenza Farmaceutica</t>
  </si>
  <si>
    <t>05</t>
  </si>
  <si>
    <t xml:space="preserve">  Assistenza farmaceutica erogata tramite le farmacie convenzionate</t>
  </si>
  <si>
    <t xml:space="preserve">  Altre forme di erogazione dell'assistenza farmaceutica</t>
  </si>
  <si>
    <t>06</t>
  </si>
  <si>
    <t>Assistenza integrativa</t>
  </si>
  <si>
    <t>Assistenza Specialistica</t>
  </si>
  <si>
    <t>07</t>
  </si>
  <si>
    <t xml:space="preserve">  Attività clinica</t>
  </si>
  <si>
    <t xml:space="preserve">  Attività di laboratorio</t>
  </si>
  <si>
    <t xml:space="preserve">  Attività di diagnostica strumentale e per immagini</t>
  </si>
  <si>
    <t>08</t>
  </si>
  <si>
    <t>Assistenza protesica</t>
  </si>
  <si>
    <t>Assistenza Territoriale, Ambulatoriale e domiciliare</t>
  </si>
  <si>
    <t>09</t>
  </si>
  <si>
    <t xml:space="preserve"> Assistenza programmata a domicilio</t>
  </si>
  <si>
    <t xml:space="preserve"> Assistenza alle donne, famiglia, coppie</t>
  </si>
  <si>
    <t xml:space="preserve"> Assistenza psichiatrica</t>
  </si>
  <si>
    <t xml:space="preserve"> Assistenza riabilitativa ai disabili</t>
  </si>
  <si>
    <t xml:space="preserve"> Assistenza ai tossicodipendenti</t>
  </si>
  <si>
    <t xml:space="preserve"> Assistenza agli anziani</t>
  </si>
  <si>
    <t xml:space="preserve"> Assistenza ai malati terminali</t>
  </si>
  <si>
    <t xml:space="preserve"> Assistenza a persone affette da HIV</t>
  </si>
  <si>
    <t>Assistenza territoriale semiresidenziale</t>
  </si>
  <si>
    <t>10</t>
  </si>
  <si>
    <t>Assistenza territoriale residenziale</t>
  </si>
  <si>
    <t>11</t>
  </si>
  <si>
    <t>12</t>
  </si>
  <si>
    <t>Assistenza idrotermale</t>
  </si>
  <si>
    <t>Totale Assistenza distrettuale</t>
  </si>
  <si>
    <t>Assistenza ospedaliera</t>
  </si>
  <si>
    <t>13</t>
  </si>
  <si>
    <t>Attività di pronto soccorso</t>
  </si>
  <si>
    <t>Ass. Ospedaliera per acuti</t>
  </si>
  <si>
    <t>14</t>
  </si>
  <si>
    <t xml:space="preserve">  in Day Hospital e Day Surgery</t>
  </si>
  <si>
    <t xml:space="preserve">  in degenza ordinaria</t>
  </si>
  <si>
    <t>15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</si>
  <si>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</si>
  <si>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</si>
  <si>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</si>
  <si>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</si>
  <si>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</si>
  <si>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 Assistenza ospedaliera</t>
  </si>
  <si>
    <t>TOTALE</t>
  </si>
  <si>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</si>
  <si>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</si>
  <si>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</si>
  <si>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</si>
  <si>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80</t>
  </si>
  <si>
    <t>AS/AO</t>
  </si>
  <si>
    <t>104 MODENA</t>
  </si>
  <si>
    <t>CONSUNTIVO ANNO</t>
  </si>
  <si>
    <t>2018</t>
  </si>
  <si>
    <t>Macrovoci economiche</t>
  </si>
  <si>
    <t>Servizi sanitari per erogazione di prestazioni</t>
  </si>
  <si>
    <t>Personale del ruolo sanitario</t>
  </si>
  <si>
    <t>Personale del ruolo professionale</t>
  </si>
  <si>
    <t>Personale del ruolo tecnico</t>
  </si>
  <si>
    <t>Personale del ruolo amministrativo</t>
  </si>
  <si>
    <t>Sopravvenienze / insussistenze</t>
  </si>
  <si>
    <t>Allegato 1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</si>
  <si>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</si>
  <si>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</si>
  <si>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</si>
  <si>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</si>
  <si>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</si>
  <si>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</si>
  <si>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</si>
  <si>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</si>
  <si>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</si>
  <si>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</si>
  <si>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</si>
  <si>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</si>
  <si>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A1101</t>
  </si>
  <si>
    <t>Formazione del personale</t>
  </si>
  <si>
    <t>A1102</t>
  </si>
  <si>
    <t>Sistemi informativi e statistici</t>
  </si>
  <si>
    <t>A1103</t>
  </si>
  <si>
    <t>Altri oneri di gestione</t>
  </si>
  <si>
    <t>A1999</t>
  </si>
  <si>
    <t>Aggregato Allegato 2</t>
  </si>
  <si>
    <t>Allegato 2 - Mobilità intra-regionale</t>
  </si>
  <si>
    <t>Allegato 3 - Mobilità inter-regionale</t>
  </si>
  <si>
    <t>Codice Voce Allegato</t>
  </si>
  <si>
    <t>per assistenza sanitaria collettiva in ambiente di vita e di lavoro</t>
  </si>
  <si>
    <t>01. per assistenza sanitaria collettiva in ambiente di vita e di lavoro</t>
  </si>
  <si>
    <t>A2101</t>
  </si>
  <si>
    <t>--attiva</t>
  </si>
  <si>
    <t>A3101</t>
  </si>
  <si>
    <t>A2102</t>
  </si>
  <si>
    <t>--passiva</t>
  </si>
  <si>
    <t>A3102</t>
  </si>
  <si>
    <t>per assistenza distrettuale: sanitaria di base</t>
  </si>
  <si>
    <t>02. per assistenza distrettuale: sanitaria di base</t>
  </si>
  <si>
    <t>A2201</t>
  </si>
  <si>
    <t>A3201</t>
  </si>
  <si>
    <t>A2202</t>
  </si>
  <si>
    <t>A3202</t>
  </si>
  <si>
    <t>per assistenza distrettuale: farmaceutica</t>
  </si>
  <si>
    <t>03. per assistenza distrettuale: farmaceutica</t>
  </si>
  <si>
    <t>A2203</t>
  </si>
  <si>
    <t>A3203</t>
  </si>
  <si>
    <t>A2204</t>
  </si>
  <si>
    <t>A3204</t>
  </si>
  <si>
    <t>per assistenza distrettuale: specialistica</t>
  </si>
  <si>
    <t>04. per assistenza distrettuale: specialistica</t>
  </si>
  <si>
    <t>A2205</t>
  </si>
  <si>
    <t>A3205</t>
  </si>
  <si>
    <t>A2206</t>
  </si>
  <si>
    <t>A3206</t>
  </si>
  <si>
    <t>per assistenza distrettuale: termale</t>
  </si>
  <si>
    <t>05. per assistenza distrettuale: termale</t>
  </si>
  <si>
    <t>A2207</t>
  </si>
  <si>
    <t>A3207</t>
  </si>
  <si>
    <t>A2208</t>
  </si>
  <si>
    <t>A3208</t>
  </si>
  <si>
    <t>per assistenza distrettuale: emergenza sanitaria</t>
  </si>
  <si>
    <t>06. per assistenza distrettuale: emergenza sanitaria</t>
  </si>
  <si>
    <t>A2209</t>
  </si>
  <si>
    <t>A3209</t>
  </si>
  <si>
    <t>A2210</t>
  </si>
  <si>
    <t>A3210</t>
  </si>
  <si>
    <t>per assistenza distrettuale: territoriale ambulatoriale e domiciliare</t>
  </si>
  <si>
    <t>07. per assistenza distrettuale: territoriale ambulatoriale e domiciliare</t>
  </si>
  <si>
    <t>A2211</t>
  </si>
  <si>
    <t>A3211</t>
  </si>
  <si>
    <t>A2212</t>
  </si>
  <si>
    <t>A3212</t>
  </si>
  <si>
    <t>per assistenza distrettuale: territoriale semiresidenziale</t>
  </si>
  <si>
    <t>08. per assistenza distrettuale: territoriale semiresidenziale</t>
  </si>
  <si>
    <t>A2213</t>
  </si>
  <si>
    <t>A3213</t>
  </si>
  <si>
    <t>A2214</t>
  </si>
  <si>
    <t>A3214</t>
  </si>
  <si>
    <t>per assistenza distrettuale: territoriale residenziale</t>
  </si>
  <si>
    <t>09. per assistenza distrettuale: territoriale residenziale</t>
  </si>
  <si>
    <t>A2215</t>
  </si>
  <si>
    <t>A3215</t>
  </si>
  <si>
    <t>A2216</t>
  </si>
  <si>
    <t>A3216</t>
  </si>
  <si>
    <t>per assistenza distrettuale: proteica</t>
  </si>
  <si>
    <t>10. per assistenza distrettuale: proteica</t>
  </si>
  <si>
    <t>A2217</t>
  </si>
  <si>
    <t>A3217</t>
  </si>
  <si>
    <t>A2218</t>
  </si>
  <si>
    <t>A3218</t>
  </si>
  <si>
    <t>per assistenza ospedaliera</t>
  </si>
  <si>
    <t>11. per assistenza ospedaliera</t>
  </si>
  <si>
    <t>A2301</t>
  </si>
  <si>
    <t>A3301</t>
  </si>
  <si>
    <t>A2302</t>
  </si>
  <si>
    <t>A3302</t>
  </si>
  <si>
    <t>Allegato 4 - Detenuti</t>
  </si>
  <si>
    <t>Allegato 5 – Prestazioni eventualmente erogate non riconducibili ai livelli essenziali di assistenza</t>
  </si>
  <si>
    <t>A4201</t>
  </si>
  <si>
    <t>Assistenza territoriale, ambulatoriale e domiciliare ai tossicodipendenti internati o detenuti</t>
  </si>
  <si>
    <t>Prestazioni di cui all'allegato 2 A del DPCM 29 novembre 2001</t>
  </si>
  <si>
    <t>A4202</t>
  </si>
  <si>
    <t>Assistenza territoriale semiresidenziale ai tossicodipendenti internati o detenuti</t>
  </si>
  <si>
    <t>01. Prestazioni di cui all'allegato 2 A del DPCM 29 novembre 2001</t>
  </si>
  <si>
    <t>A5001</t>
  </si>
  <si>
    <t>Chirugia estetica</t>
  </si>
  <si>
    <t>A4203</t>
  </si>
  <si>
    <t>Assistenza territoriale residenziale ai tossicodipendenti internati o detenuti</t>
  </si>
  <si>
    <t>A5002</t>
  </si>
  <si>
    <t>Circoncisione rituale maschile</t>
  </si>
  <si>
    <t>A5003</t>
  </si>
  <si>
    <t>Medicine non convenzionali</t>
  </si>
  <si>
    <t>A5004</t>
  </si>
  <si>
    <t>Vaccinazioni non obbligatorie in occasione di soggiorni all'estero</t>
  </si>
  <si>
    <t>A5005</t>
  </si>
  <si>
    <t>Certificazioni mediche</t>
  </si>
  <si>
    <t>Allegato 6 - Stranieri irregolari</t>
  </si>
  <si>
    <t>A5006</t>
  </si>
  <si>
    <t xml:space="preserve">Prestazioni di medicina fisica, riabilitativa ambulatoriale indicate nell'Allegato 2 A), escluse laserterapia antalgica, elettroterapia antalgica, ultrasuonoterapia, mesoterapia) </t>
  </si>
  <si>
    <t>A6001</t>
  </si>
  <si>
    <t>Attività di prevenzione nei confronti di stranieri irregolari</t>
  </si>
  <si>
    <t>A5007</t>
  </si>
  <si>
    <t>Prestazioni di laserterapia antalgica, elettroterapia antalgica, ultrasuonoterapia, mesoterapia (qualora non incluse nell'allegato 2B su disposizione regionale)</t>
  </si>
  <si>
    <t>A6002</t>
  </si>
  <si>
    <t>Assistenza distrettuale nei confronti di stranieri irregolari</t>
  </si>
  <si>
    <t>Altre prestazioni escluse dai LEA</t>
  </si>
  <si>
    <t>A6003</t>
  </si>
  <si>
    <t>Assistenza ospedaliera nei confronti di stranieri irregolari</t>
  </si>
  <si>
    <t>02. Altre prestazioni escluse dai LEA</t>
  </si>
  <si>
    <t>A5108</t>
  </si>
  <si>
    <t>Assegno di cura</t>
  </si>
  <si>
    <t>A5109</t>
  </si>
  <si>
    <t>Contributo per la pratica riabilitativa denominata metodo DOMAN</t>
  </si>
  <si>
    <t>A5110</t>
  </si>
  <si>
    <t>Ausili tecnici non inseriti nel nomenclatore tariffario, materiale d'uso e di medicazione</t>
  </si>
  <si>
    <t>A5111</t>
  </si>
  <si>
    <t>Prodotti aproteici</t>
  </si>
  <si>
    <t>A5112</t>
  </si>
  <si>
    <t>Prestazioni aggiuntive  MMG e PLS previste da accordi regionali/aziendali</t>
  </si>
  <si>
    <t>A5113</t>
  </si>
  <si>
    <t>Farmaci di fascia C per persone affette da malattie rare</t>
  </si>
  <si>
    <t>A5114</t>
  </si>
  <si>
    <t>Rimborsi per spese di viaggio e soggiorno per cure</t>
  </si>
  <si>
    <t>A5115</t>
  </si>
  <si>
    <t>Prestazioni ex ONIG a invalidi di guerra</t>
  </si>
  <si>
    <t>A5199</t>
  </si>
  <si>
    <t>Altro</t>
  </si>
  <si>
    <t>A5999</t>
  </si>
  <si>
    <t>MODELLO LA
  AZIENDA USL MODENA 
ANNO 2018</t>
  </si>
  <si>
    <t>Sopravvenienze/ insussistenze</t>
  </si>
  <si>
    <t>Sopravvenienze/insussistenze</t>
  </si>
  <si>
    <t>AZIENDA USL DI MODENA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</si>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</sst>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rgb="FFFF000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9"/>
      </patternFill>
    </fill>
  </fills>
  <borders count="2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medium">
        <color indexed="8"/>
      </top>
      <bottom style="medium">
        <color indexed="8"/>
      </bottom>
      <diagonal/>
    </border>
    <border>
      <left style="thin">
        <color indexed="31"/>
      </left>
      <right style="medium">
        <color indexed="8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3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31"/>
      </right>
      <top/>
      <bottom style="thin">
        <color indexed="8"/>
      </bottom>
      <diagonal/>
    </border>
  </borders>
  <cellStyleXfs count="2">
    <xf numFmtId="0" fontId="0" fillId="0" borderId="0"/>
    <xf numFmtId="0" fontId="15" fillId="0" borderId="0"/>
  </cellStyleXfs>
  <cellXfs count="135">
    <xf numFmtId="0" fontId="0" fillId="0" borderId="0" xfId="0"/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3" fontId="3" fillId="0" borderId="4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2" borderId="0" xfId="0" applyFont="1" applyFill="1" applyAlignment="1">
      <alignment horizontal="left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49" fontId="9" fillId="3" borderId="2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1" fontId="10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49" fontId="11" fillId="2" borderId="0" xfId="0" applyNumberFormat="1" applyFont="1" applyFill="1" applyAlignment="1">
      <alignment horizontal="left"/>
    </xf>
    <xf numFmtId="1" fontId="8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1" fontId="9" fillId="4" borderId="3" xfId="0" applyNumberFormat="1" applyFont="1" applyFill="1" applyBorder="1" applyAlignment="1">
      <alignment horizontal="right"/>
    </xf>
    <xf numFmtId="49" fontId="9" fillId="4" borderId="0" xfId="0" applyNumberFormat="1" applyFont="1" applyFill="1" applyAlignment="1">
      <alignment horizontal="left"/>
    </xf>
    <xf numFmtId="3" fontId="9" fillId="4" borderId="1" xfId="0" applyNumberFormat="1" applyFont="1" applyFill="1" applyBorder="1" applyAlignment="1">
      <alignment horizontal="right"/>
    </xf>
    <xf numFmtId="3" fontId="9" fillId="4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49" fontId="9" fillId="2" borderId="1" xfId="0" applyNumberFormat="1" applyFont="1" applyFill="1" applyBorder="1" applyAlignment="1">
      <alignment horizontal="right" vertical="center"/>
    </xf>
    <xf numFmtId="0" fontId="13" fillId="0" borderId="0" xfId="0" applyFont="1"/>
    <xf numFmtId="0" fontId="16" fillId="2" borderId="0" xfId="1" applyFont="1" applyFill="1" applyAlignment="1">
      <alignment horizontal="left"/>
    </xf>
    <xf numFmtId="0" fontId="18" fillId="2" borderId="0" xfId="1" applyFont="1" applyFill="1" applyAlignment="1">
      <alignment horizontal="left"/>
    </xf>
    <xf numFmtId="49" fontId="17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/>
    </xf>
    <xf numFmtId="49" fontId="17" fillId="3" borderId="2" xfId="1" applyNumberFormat="1" applyFont="1" applyFill="1" applyBorder="1" applyAlignment="1">
      <alignment horizontal="left"/>
    </xf>
    <xf numFmtId="0" fontId="20" fillId="2" borderId="1" xfId="1" applyFont="1" applyFill="1" applyBorder="1" applyAlignment="1">
      <alignment horizontal="left"/>
    </xf>
    <xf numFmtId="0" fontId="21" fillId="2" borderId="1" xfId="1" applyFont="1" applyFill="1" applyBorder="1" applyAlignment="1">
      <alignment horizontal="left" vertical="center"/>
    </xf>
    <xf numFmtId="1" fontId="22" fillId="2" borderId="0" xfId="1" applyNumberFormat="1" applyFont="1" applyFill="1" applyAlignment="1">
      <alignment horizontal="right"/>
    </xf>
    <xf numFmtId="49" fontId="22" fillId="2" borderId="0" xfId="1" applyNumberFormat="1" applyFont="1" applyFill="1" applyAlignment="1">
      <alignment horizontal="left"/>
    </xf>
    <xf numFmtId="3" fontId="22" fillId="2" borderId="0" xfId="1" applyNumberFormat="1" applyFont="1" applyFill="1" applyAlignment="1">
      <alignment horizontal="right"/>
    </xf>
    <xf numFmtId="3" fontId="22" fillId="2" borderId="0" xfId="1" applyNumberFormat="1" applyFont="1" applyFill="1" applyAlignment="1">
      <alignment horizontal="right" vertical="center"/>
    </xf>
    <xf numFmtId="0" fontId="20" fillId="2" borderId="0" xfId="1" applyFont="1" applyFill="1" applyAlignment="1">
      <alignment horizontal="right"/>
    </xf>
    <xf numFmtId="49" fontId="20" fillId="2" borderId="0" xfId="1" applyNumberFormat="1" applyFont="1" applyFill="1" applyAlignment="1">
      <alignment horizontal="left"/>
    </xf>
    <xf numFmtId="1" fontId="21" fillId="2" borderId="1" xfId="1" applyNumberFormat="1" applyFont="1" applyFill="1" applyBorder="1" applyAlignment="1">
      <alignment horizontal="right"/>
    </xf>
    <xf numFmtId="49" fontId="21" fillId="2" borderId="1" xfId="1" applyNumberFormat="1" applyFont="1" applyFill="1" applyBorder="1" applyAlignment="1">
      <alignment horizontal="left"/>
    </xf>
    <xf numFmtId="3" fontId="21" fillId="2" borderId="1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>
      <alignment horizontal="right" vertical="center"/>
    </xf>
    <xf numFmtId="0" fontId="20" fillId="2" borderId="0" xfId="1" applyFont="1" applyFill="1" applyAlignment="1">
      <alignment horizontal="left"/>
    </xf>
    <xf numFmtId="0" fontId="22" fillId="2" borderId="0" xfId="1" applyFont="1" applyFill="1" applyAlignment="1">
      <alignment horizontal="left" vertical="center"/>
    </xf>
    <xf numFmtId="0" fontId="22" fillId="2" borderId="0" xfId="1" applyFont="1" applyFill="1" applyAlignment="1">
      <alignment horizontal="right" vertical="center"/>
    </xf>
    <xf numFmtId="49" fontId="17" fillId="2" borderId="1" xfId="1" applyNumberFormat="1" applyFont="1" applyFill="1" applyBorder="1" applyAlignment="1">
      <alignment horizontal="left" vertical="center"/>
    </xf>
    <xf numFmtId="3" fontId="17" fillId="2" borderId="1" xfId="1" applyNumberFormat="1" applyFont="1" applyFill="1" applyBorder="1" applyAlignment="1">
      <alignment horizontal="right" vertical="center"/>
    </xf>
    <xf numFmtId="1" fontId="17" fillId="4" borderId="3" xfId="1" applyNumberFormat="1" applyFont="1" applyFill="1" applyBorder="1" applyAlignment="1">
      <alignment horizontal="right"/>
    </xf>
    <xf numFmtId="49" fontId="17" fillId="4" borderId="0" xfId="1" applyNumberFormat="1" applyFont="1" applyFill="1" applyAlignment="1">
      <alignment horizontal="left"/>
    </xf>
    <xf numFmtId="3" fontId="17" fillId="4" borderId="1" xfId="1" applyNumberFormat="1" applyFont="1" applyFill="1" applyBorder="1" applyAlignment="1">
      <alignment horizontal="right"/>
    </xf>
    <xf numFmtId="3" fontId="17" fillId="4" borderId="0" xfId="1" applyNumberFormat="1" applyFont="1" applyFill="1" applyAlignment="1">
      <alignment horizontal="right" vertical="center"/>
    </xf>
    <xf numFmtId="0" fontId="21" fillId="2" borderId="0" xfId="1" applyFont="1" applyFill="1" applyAlignment="1">
      <alignment horizontal="left" vertical="center"/>
    </xf>
    <xf numFmtId="49" fontId="17" fillId="2" borderId="1" xfId="1" applyNumberFormat="1" applyFont="1" applyFill="1" applyBorder="1" applyAlignment="1">
      <alignment horizontal="right" vertical="center"/>
    </xf>
    <xf numFmtId="0" fontId="15" fillId="0" borderId="0" xfId="1"/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23" fillId="0" borderId="15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0" fontId="0" fillId="0" borderId="0" xfId="0" applyFont="1" applyFill="1"/>
    <xf numFmtId="49" fontId="17" fillId="2" borderId="1" xfId="1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71"/>
  <sheetViews>
    <sheetView tabSelected="1" zoomScale="115" zoomScaleNormal="115" workbookViewId="0">
      <selection activeCell="F9" sqref="F9"/>
    </sheetView>
  </sheetViews>
  <sheetFormatPr defaultRowHeight="12.75" x14ac:dyDescent="0.2"/>
  <cols>
    <col min="1" max="1" width="2.7109375" style="78" customWidth="1"/>
    <col min="2" max="4" width="0.28515625" style="78" customWidth="1"/>
    <col min="5" max="5" width="17.85546875" style="78" bestFit="1" customWidth="1"/>
    <col min="6" max="6" width="65.140625" style="78" bestFit="1" customWidth="1"/>
    <col min="7" max="7" width="8.7109375" style="78" bestFit="1" customWidth="1"/>
    <col min="8" max="8" width="12.5703125" style="78" bestFit="1" customWidth="1"/>
    <col min="9" max="9" width="11.85546875" style="78" bestFit="1" customWidth="1"/>
    <col min="10" max="10" width="11.7109375" style="78" customWidth="1"/>
    <col min="11" max="11" width="11.7109375" style="78" bestFit="1" customWidth="1"/>
    <col min="12" max="12" width="12.28515625" style="78" bestFit="1" customWidth="1"/>
    <col min="13" max="13" width="10.5703125" style="78" customWidth="1"/>
    <col min="14" max="14" width="11" style="78" customWidth="1"/>
    <col min="15" max="15" width="10.85546875" style="78" customWidth="1"/>
    <col min="16" max="16" width="14.7109375" style="78" customWidth="1"/>
    <col min="17" max="17" width="17.28515625" style="78" bestFit="1" customWidth="1"/>
    <col min="18" max="18" width="10.28515625" style="78" bestFit="1" customWidth="1"/>
    <col min="19" max="19" width="10.7109375" style="78" bestFit="1" customWidth="1"/>
    <col min="20" max="256" width="9.140625" style="78"/>
    <col min="257" max="257" width="2.7109375" style="78" customWidth="1"/>
    <col min="258" max="260" width="0.28515625" style="78" customWidth="1"/>
    <col min="261" max="261" width="19.42578125" style="78" bestFit="1" customWidth="1"/>
    <col min="262" max="262" width="65.140625" style="78" bestFit="1" customWidth="1"/>
    <col min="263" max="263" width="8.7109375" style="78" bestFit="1" customWidth="1"/>
    <col min="264" max="264" width="12.5703125" style="78" bestFit="1" customWidth="1"/>
    <col min="265" max="265" width="11.85546875" style="78" bestFit="1" customWidth="1"/>
    <col min="266" max="266" width="11.7109375" style="78" customWidth="1"/>
    <col min="267" max="267" width="11.7109375" style="78" bestFit="1" customWidth="1"/>
    <col min="268" max="268" width="12.28515625" style="78" bestFit="1" customWidth="1"/>
    <col min="269" max="269" width="10.5703125" style="78" customWidth="1"/>
    <col min="270" max="270" width="11" style="78" customWidth="1"/>
    <col min="271" max="271" width="10.85546875" style="78" customWidth="1"/>
    <col min="272" max="272" width="14.7109375" style="78" customWidth="1"/>
    <col min="273" max="273" width="17.28515625" style="78" bestFit="1" customWidth="1"/>
    <col min="274" max="274" width="10.28515625" style="78" bestFit="1" customWidth="1"/>
    <col min="275" max="275" width="10.7109375" style="78" bestFit="1" customWidth="1"/>
    <col min="276" max="512" width="9.140625" style="78"/>
    <col min="513" max="513" width="2.7109375" style="78" customWidth="1"/>
    <col min="514" max="516" width="0.28515625" style="78" customWidth="1"/>
    <col min="517" max="517" width="19.42578125" style="78" bestFit="1" customWidth="1"/>
    <col min="518" max="518" width="65.140625" style="78" bestFit="1" customWidth="1"/>
    <col min="519" max="519" width="8.7109375" style="78" bestFit="1" customWidth="1"/>
    <col min="520" max="520" width="12.5703125" style="78" bestFit="1" customWidth="1"/>
    <col min="521" max="521" width="11.85546875" style="78" bestFit="1" customWidth="1"/>
    <col min="522" max="522" width="11.7109375" style="78" customWidth="1"/>
    <col min="523" max="523" width="11.7109375" style="78" bestFit="1" customWidth="1"/>
    <col min="524" max="524" width="12.28515625" style="78" bestFit="1" customWidth="1"/>
    <col min="525" max="525" width="10.5703125" style="78" customWidth="1"/>
    <col min="526" max="526" width="11" style="78" customWidth="1"/>
    <col min="527" max="527" width="10.85546875" style="78" customWidth="1"/>
    <col min="528" max="528" width="14.7109375" style="78" customWidth="1"/>
    <col min="529" max="529" width="17.28515625" style="78" bestFit="1" customWidth="1"/>
    <col min="530" max="530" width="10.28515625" style="78" bestFit="1" customWidth="1"/>
    <col min="531" max="531" width="10.7109375" style="78" bestFit="1" customWidth="1"/>
    <col min="532" max="768" width="9.140625" style="78"/>
    <col min="769" max="769" width="2.7109375" style="78" customWidth="1"/>
    <col min="770" max="772" width="0.28515625" style="78" customWidth="1"/>
    <col min="773" max="773" width="19.42578125" style="78" bestFit="1" customWidth="1"/>
    <col min="774" max="774" width="65.140625" style="78" bestFit="1" customWidth="1"/>
    <col min="775" max="775" width="8.7109375" style="78" bestFit="1" customWidth="1"/>
    <col min="776" max="776" width="12.5703125" style="78" bestFit="1" customWidth="1"/>
    <col min="777" max="777" width="11.85546875" style="78" bestFit="1" customWidth="1"/>
    <col min="778" max="778" width="11.7109375" style="78" customWidth="1"/>
    <col min="779" max="779" width="11.7109375" style="78" bestFit="1" customWidth="1"/>
    <col min="780" max="780" width="12.28515625" style="78" bestFit="1" customWidth="1"/>
    <col min="781" max="781" width="10.5703125" style="78" customWidth="1"/>
    <col min="782" max="782" width="11" style="78" customWidth="1"/>
    <col min="783" max="783" width="10.85546875" style="78" customWidth="1"/>
    <col min="784" max="784" width="14.7109375" style="78" customWidth="1"/>
    <col min="785" max="785" width="17.28515625" style="78" bestFit="1" customWidth="1"/>
    <col min="786" max="786" width="10.28515625" style="78" bestFit="1" customWidth="1"/>
    <col min="787" max="787" width="10.7109375" style="78" bestFit="1" customWidth="1"/>
    <col min="788" max="1024" width="9.140625" style="78"/>
    <col min="1025" max="1025" width="2.7109375" style="78" customWidth="1"/>
    <col min="1026" max="1028" width="0.28515625" style="78" customWidth="1"/>
    <col min="1029" max="1029" width="19.42578125" style="78" bestFit="1" customWidth="1"/>
    <col min="1030" max="1030" width="65.140625" style="78" bestFit="1" customWidth="1"/>
    <col min="1031" max="1031" width="8.7109375" style="78" bestFit="1" customWidth="1"/>
    <col min="1032" max="1032" width="12.5703125" style="78" bestFit="1" customWidth="1"/>
    <col min="1033" max="1033" width="11.85546875" style="78" bestFit="1" customWidth="1"/>
    <col min="1034" max="1034" width="11.7109375" style="78" customWidth="1"/>
    <col min="1035" max="1035" width="11.7109375" style="78" bestFit="1" customWidth="1"/>
    <col min="1036" max="1036" width="12.28515625" style="78" bestFit="1" customWidth="1"/>
    <col min="1037" max="1037" width="10.5703125" style="78" customWidth="1"/>
    <col min="1038" max="1038" width="11" style="78" customWidth="1"/>
    <col min="1039" max="1039" width="10.85546875" style="78" customWidth="1"/>
    <col min="1040" max="1040" width="14.7109375" style="78" customWidth="1"/>
    <col min="1041" max="1041" width="17.28515625" style="78" bestFit="1" customWidth="1"/>
    <col min="1042" max="1042" width="10.28515625" style="78" bestFit="1" customWidth="1"/>
    <col min="1043" max="1043" width="10.7109375" style="78" bestFit="1" customWidth="1"/>
    <col min="1044" max="1280" width="9.140625" style="78"/>
    <col min="1281" max="1281" width="2.7109375" style="78" customWidth="1"/>
    <col min="1282" max="1284" width="0.28515625" style="78" customWidth="1"/>
    <col min="1285" max="1285" width="19.42578125" style="78" bestFit="1" customWidth="1"/>
    <col min="1286" max="1286" width="65.140625" style="78" bestFit="1" customWidth="1"/>
    <col min="1287" max="1287" width="8.7109375" style="78" bestFit="1" customWidth="1"/>
    <col min="1288" max="1288" width="12.5703125" style="78" bestFit="1" customWidth="1"/>
    <col min="1289" max="1289" width="11.85546875" style="78" bestFit="1" customWidth="1"/>
    <col min="1290" max="1290" width="11.7109375" style="78" customWidth="1"/>
    <col min="1291" max="1291" width="11.7109375" style="78" bestFit="1" customWidth="1"/>
    <col min="1292" max="1292" width="12.28515625" style="78" bestFit="1" customWidth="1"/>
    <col min="1293" max="1293" width="10.5703125" style="78" customWidth="1"/>
    <col min="1294" max="1294" width="11" style="78" customWidth="1"/>
    <col min="1295" max="1295" width="10.85546875" style="78" customWidth="1"/>
    <col min="1296" max="1296" width="14.7109375" style="78" customWidth="1"/>
    <col min="1297" max="1297" width="17.28515625" style="78" bestFit="1" customWidth="1"/>
    <col min="1298" max="1298" width="10.28515625" style="78" bestFit="1" customWidth="1"/>
    <col min="1299" max="1299" width="10.7109375" style="78" bestFit="1" customWidth="1"/>
    <col min="1300" max="1536" width="9.140625" style="78"/>
    <col min="1537" max="1537" width="2.7109375" style="78" customWidth="1"/>
    <col min="1538" max="1540" width="0.28515625" style="78" customWidth="1"/>
    <col min="1541" max="1541" width="19.42578125" style="78" bestFit="1" customWidth="1"/>
    <col min="1542" max="1542" width="65.140625" style="78" bestFit="1" customWidth="1"/>
    <col min="1543" max="1543" width="8.7109375" style="78" bestFit="1" customWidth="1"/>
    <col min="1544" max="1544" width="12.5703125" style="78" bestFit="1" customWidth="1"/>
    <col min="1545" max="1545" width="11.85546875" style="78" bestFit="1" customWidth="1"/>
    <col min="1546" max="1546" width="11.7109375" style="78" customWidth="1"/>
    <col min="1547" max="1547" width="11.7109375" style="78" bestFit="1" customWidth="1"/>
    <col min="1548" max="1548" width="12.28515625" style="78" bestFit="1" customWidth="1"/>
    <col min="1549" max="1549" width="10.5703125" style="78" customWidth="1"/>
    <col min="1550" max="1550" width="11" style="78" customWidth="1"/>
    <col min="1551" max="1551" width="10.85546875" style="78" customWidth="1"/>
    <col min="1552" max="1552" width="14.7109375" style="78" customWidth="1"/>
    <col min="1553" max="1553" width="17.28515625" style="78" bestFit="1" customWidth="1"/>
    <col min="1554" max="1554" width="10.28515625" style="78" bestFit="1" customWidth="1"/>
    <col min="1555" max="1555" width="10.7109375" style="78" bestFit="1" customWidth="1"/>
    <col min="1556" max="1792" width="9.140625" style="78"/>
    <col min="1793" max="1793" width="2.7109375" style="78" customWidth="1"/>
    <col min="1794" max="1796" width="0.28515625" style="78" customWidth="1"/>
    <col min="1797" max="1797" width="19.42578125" style="78" bestFit="1" customWidth="1"/>
    <col min="1798" max="1798" width="65.140625" style="78" bestFit="1" customWidth="1"/>
    <col min="1799" max="1799" width="8.7109375" style="78" bestFit="1" customWidth="1"/>
    <col min="1800" max="1800" width="12.5703125" style="78" bestFit="1" customWidth="1"/>
    <col min="1801" max="1801" width="11.85546875" style="78" bestFit="1" customWidth="1"/>
    <col min="1802" max="1802" width="11.7109375" style="78" customWidth="1"/>
    <col min="1803" max="1803" width="11.7109375" style="78" bestFit="1" customWidth="1"/>
    <col min="1804" max="1804" width="12.28515625" style="78" bestFit="1" customWidth="1"/>
    <col min="1805" max="1805" width="10.5703125" style="78" customWidth="1"/>
    <col min="1806" max="1806" width="11" style="78" customWidth="1"/>
    <col min="1807" max="1807" width="10.85546875" style="78" customWidth="1"/>
    <col min="1808" max="1808" width="14.7109375" style="78" customWidth="1"/>
    <col min="1809" max="1809" width="17.28515625" style="78" bestFit="1" customWidth="1"/>
    <col min="1810" max="1810" width="10.28515625" style="78" bestFit="1" customWidth="1"/>
    <col min="1811" max="1811" width="10.7109375" style="78" bestFit="1" customWidth="1"/>
    <col min="1812" max="2048" width="9.140625" style="78"/>
    <col min="2049" max="2049" width="2.7109375" style="78" customWidth="1"/>
    <col min="2050" max="2052" width="0.28515625" style="78" customWidth="1"/>
    <col min="2053" max="2053" width="19.42578125" style="78" bestFit="1" customWidth="1"/>
    <col min="2054" max="2054" width="65.140625" style="78" bestFit="1" customWidth="1"/>
    <col min="2055" max="2055" width="8.7109375" style="78" bestFit="1" customWidth="1"/>
    <col min="2056" max="2056" width="12.5703125" style="78" bestFit="1" customWidth="1"/>
    <col min="2057" max="2057" width="11.85546875" style="78" bestFit="1" customWidth="1"/>
    <col min="2058" max="2058" width="11.7109375" style="78" customWidth="1"/>
    <col min="2059" max="2059" width="11.7109375" style="78" bestFit="1" customWidth="1"/>
    <col min="2060" max="2060" width="12.28515625" style="78" bestFit="1" customWidth="1"/>
    <col min="2061" max="2061" width="10.5703125" style="78" customWidth="1"/>
    <col min="2062" max="2062" width="11" style="78" customWidth="1"/>
    <col min="2063" max="2063" width="10.85546875" style="78" customWidth="1"/>
    <col min="2064" max="2064" width="14.7109375" style="78" customWidth="1"/>
    <col min="2065" max="2065" width="17.28515625" style="78" bestFit="1" customWidth="1"/>
    <col min="2066" max="2066" width="10.28515625" style="78" bestFit="1" customWidth="1"/>
    <col min="2067" max="2067" width="10.7109375" style="78" bestFit="1" customWidth="1"/>
    <col min="2068" max="2304" width="9.140625" style="78"/>
    <col min="2305" max="2305" width="2.7109375" style="78" customWidth="1"/>
    <col min="2306" max="2308" width="0.28515625" style="78" customWidth="1"/>
    <col min="2309" max="2309" width="19.42578125" style="78" bestFit="1" customWidth="1"/>
    <col min="2310" max="2310" width="65.140625" style="78" bestFit="1" customWidth="1"/>
    <col min="2311" max="2311" width="8.7109375" style="78" bestFit="1" customWidth="1"/>
    <col min="2312" max="2312" width="12.5703125" style="78" bestFit="1" customWidth="1"/>
    <col min="2313" max="2313" width="11.85546875" style="78" bestFit="1" customWidth="1"/>
    <col min="2314" max="2314" width="11.7109375" style="78" customWidth="1"/>
    <col min="2315" max="2315" width="11.7109375" style="78" bestFit="1" customWidth="1"/>
    <col min="2316" max="2316" width="12.28515625" style="78" bestFit="1" customWidth="1"/>
    <col min="2317" max="2317" width="10.5703125" style="78" customWidth="1"/>
    <col min="2318" max="2318" width="11" style="78" customWidth="1"/>
    <col min="2319" max="2319" width="10.85546875" style="78" customWidth="1"/>
    <col min="2320" max="2320" width="14.7109375" style="78" customWidth="1"/>
    <col min="2321" max="2321" width="17.28515625" style="78" bestFit="1" customWidth="1"/>
    <col min="2322" max="2322" width="10.28515625" style="78" bestFit="1" customWidth="1"/>
    <col min="2323" max="2323" width="10.7109375" style="78" bestFit="1" customWidth="1"/>
    <col min="2324" max="2560" width="9.140625" style="78"/>
    <col min="2561" max="2561" width="2.7109375" style="78" customWidth="1"/>
    <col min="2562" max="2564" width="0.28515625" style="78" customWidth="1"/>
    <col min="2565" max="2565" width="19.42578125" style="78" bestFit="1" customWidth="1"/>
    <col min="2566" max="2566" width="65.140625" style="78" bestFit="1" customWidth="1"/>
    <col min="2567" max="2567" width="8.7109375" style="78" bestFit="1" customWidth="1"/>
    <col min="2568" max="2568" width="12.5703125" style="78" bestFit="1" customWidth="1"/>
    <col min="2569" max="2569" width="11.85546875" style="78" bestFit="1" customWidth="1"/>
    <col min="2570" max="2570" width="11.7109375" style="78" customWidth="1"/>
    <col min="2571" max="2571" width="11.7109375" style="78" bestFit="1" customWidth="1"/>
    <col min="2572" max="2572" width="12.28515625" style="78" bestFit="1" customWidth="1"/>
    <col min="2573" max="2573" width="10.5703125" style="78" customWidth="1"/>
    <col min="2574" max="2574" width="11" style="78" customWidth="1"/>
    <col min="2575" max="2575" width="10.85546875" style="78" customWidth="1"/>
    <col min="2576" max="2576" width="14.7109375" style="78" customWidth="1"/>
    <col min="2577" max="2577" width="17.28515625" style="78" bestFit="1" customWidth="1"/>
    <col min="2578" max="2578" width="10.28515625" style="78" bestFit="1" customWidth="1"/>
    <col min="2579" max="2579" width="10.7109375" style="78" bestFit="1" customWidth="1"/>
    <col min="2580" max="2816" width="9.140625" style="78"/>
    <col min="2817" max="2817" width="2.7109375" style="78" customWidth="1"/>
    <col min="2818" max="2820" width="0.28515625" style="78" customWidth="1"/>
    <col min="2821" max="2821" width="19.42578125" style="78" bestFit="1" customWidth="1"/>
    <col min="2822" max="2822" width="65.140625" style="78" bestFit="1" customWidth="1"/>
    <col min="2823" max="2823" width="8.7109375" style="78" bestFit="1" customWidth="1"/>
    <col min="2824" max="2824" width="12.5703125" style="78" bestFit="1" customWidth="1"/>
    <col min="2825" max="2825" width="11.85546875" style="78" bestFit="1" customWidth="1"/>
    <col min="2826" max="2826" width="11.7109375" style="78" customWidth="1"/>
    <col min="2827" max="2827" width="11.7109375" style="78" bestFit="1" customWidth="1"/>
    <col min="2828" max="2828" width="12.28515625" style="78" bestFit="1" customWidth="1"/>
    <col min="2829" max="2829" width="10.5703125" style="78" customWidth="1"/>
    <col min="2830" max="2830" width="11" style="78" customWidth="1"/>
    <col min="2831" max="2831" width="10.85546875" style="78" customWidth="1"/>
    <col min="2832" max="2832" width="14.7109375" style="78" customWidth="1"/>
    <col min="2833" max="2833" width="17.28515625" style="78" bestFit="1" customWidth="1"/>
    <col min="2834" max="2834" width="10.28515625" style="78" bestFit="1" customWidth="1"/>
    <col min="2835" max="2835" width="10.7109375" style="78" bestFit="1" customWidth="1"/>
    <col min="2836" max="3072" width="9.140625" style="78"/>
    <col min="3073" max="3073" width="2.7109375" style="78" customWidth="1"/>
    <col min="3074" max="3076" width="0.28515625" style="78" customWidth="1"/>
    <col min="3077" max="3077" width="19.42578125" style="78" bestFit="1" customWidth="1"/>
    <col min="3078" max="3078" width="65.140625" style="78" bestFit="1" customWidth="1"/>
    <col min="3079" max="3079" width="8.7109375" style="78" bestFit="1" customWidth="1"/>
    <col min="3080" max="3080" width="12.5703125" style="78" bestFit="1" customWidth="1"/>
    <col min="3081" max="3081" width="11.85546875" style="78" bestFit="1" customWidth="1"/>
    <col min="3082" max="3082" width="11.7109375" style="78" customWidth="1"/>
    <col min="3083" max="3083" width="11.7109375" style="78" bestFit="1" customWidth="1"/>
    <col min="3084" max="3084" width="12.28515625" style="78" bestFit="1" customWidth="1"/>
    <col min="3085" max="3085" width="10.5703125" style="78" customWidth="1"/>
    <col min="3086" max="3086" width="11" style="78" customWidth="1"/>
    <col min="3087" max="3087" width="10.85546875" style="78" customWidth="1"/>
    <col min="3088" max="3088" width="14.7109375" style="78" customWidth="1"/>
    <col min="3089" max="3089" width="17.28515625" style="78" bestFit="1" customWidth="1"/>
    <col min="3090" max="3090" width="10.28515625" style="78" bestFit="1" customWidth="1"/>
    <col min="3091" max="3091" width="10.7109375" style="78" bestFit="1" customWidth="1"/>
    <col min="3092" max="3328" width="9.140625" style="78"/>
    <col min="3329" max="3329" width="2.7109375" style="78" customWidth="1"/>
    <col min="3330" max="3332" width="0.28515625" style="78" customWidth="1"/>
    <col min="3333" max="3333" width="19.42578125" style="78" bestFit="1" customWidth="1"/>
    <col min="3334" max="3334" width="65.140625" style="78" bestFit="1" customWidth="1"/>
    <col min="3335" max="3335" width="8.7109375" style="78" bestFit="1" customWidth="1"/>
    <col min="3336" max="3336" width="12.5703125" style="78" bestFit="1" customWidth="1"/>
    <col min="3337" max="3337" width="11.85546875" style="78" bestFit="1" customWidth="1"/>
    <col min="3338" max="3338" width="11.7109375" style="78" customWidth="1"/>
    <col min="3339" max="3339" width="11.7109375" style="78" bestFit="1" customWidth="1"/>
    <col min="3340" max="3340" width="12.28515625" style="78" bestFit="1" customWidth="1"/>
    <col min="3341" max="3341" width="10.5703125" style="78" customWidth="1"/>
    <col min="3342" max="3342" width="11" style="78" customWidth="1"/>
    <col min="3343" max="3343" width="10.85546875" style="78" customWidth="1"/>
    <col min="3344" max="3344" width="14.7109375" style="78" customWidth="1"/>
    <col min="3345" max="3345" width="17.28515625" style="78" bestFit="1" customWidth="1"/>
    <col min="3346" max="3346" width="10.28515625" style="78" bestFit="1" customWidth="1"/>
    <col min="3347" max="3347" width="10.7109375" style="78" bestFit="1" customWidth="1"/>
    <col min="3348" max="3584" width="9.140625" style="78"/>
    <col min="3585" max="3585" width="2.7109375" style="78" customWidth="1"/>
    <col min="3586" max="3588" width="0.28515625" style="78" customWidth="1"/>
    <col min="3589" max="3589" width="19.42578125" style="78" bestFit="1" customWidth="1"/>
    <col min="3590" max="3590" width="65.140625" style="78" bestFit="1" customWidth="1"/>
    <col min="3591" max="3591" width="8.7109375" style="78" bestFit="1" customWidth="1"/>
    <col min="3592" max="3592" width="12.5703125" style="78" bestFit="1" customWidth="1"/>
    <col min="3593" max="3593" width="11.85546875" style="78" bestFit="1" customWidth="1"/>
    <col min="3594" max="3594" width="11.7109375" style="78" customWidth="1"/>
    <col min="3595" max="3595" width="11.7109375" style="78" bestFit="1" customWidth="1"/>
    <col min="3596" max="3596" width="12.28515625" style="78" bestFit="1" customWidth="1"/>
    <col min="3597" max="3597" width="10.5703125" style="78" customWidth="1"/>
    <col min="3598" max="3598" width="11" style="78" customWidth="1"/>
    <col min="3599" max="3599" width="10.85546875" style="78" customWidth="1"/>
    <col min="3600" max="3600" width="14.7109375" style="78" customWidth="1"/>
    <col min="3601" max="3601" width="17.28515625" style="78" bestFit="1" customWidth="1"/>
    <col min="3602" max="3602" width="10.28515625" style="78" bestFit="1" customWidth="1"/>
    <col min="3603" max="3603" width="10.7109375" style="78" bestFit="1" customWidth="1"/>
    <col min="3604" max="3840" width="9.140625" style="78"/>
    <col min="3841" max="3841" width="2.7109375" style="78" customWidth="1"/>
    <col min="3842" max="3844" width="0.28515625" style="78" customWidth="1"/>
    <col min="3845" max="3845" width="19.42578125" style="78" bestFit="1" customWidth="1"/>
    <col min="3846" max="3846" width="65.140625" style="78" bestFit="1" customWidth="1"/>
    <col min="3847" max="3847" width="8.7109375" style="78" bestFit="1" customWidth="1"/>
    <col min="3848" max="3848" width="12.5703125" style="78" bestFit="1" customWidth="1"/>
    <col min="3849" max="3849" width="11.85546875" style="78" bestFit="1" customWidth="1"/>
    <col min="3850" max="3850" width="11.7109375" style="78" customWidth="1"/>
    <col min="3851" max="3851" width="11.7109375" style="78" bestFit="1" customWidth="1"/>
    <col min="3852" max="3852" width="12.28515625" style="78" bestFit="1" customWidth="1"/>
    <col min="3853" max="3853" width="10.5703125" style="78" customWidth="1"/>
    <col min="3854" max="3854" width="11" style="78" customWidth="1"/>
    <col min="3855" max="3855" width="10.85546875" style="78" customWidth="1"/>
    <col min="3856" max="3856" width="14.7109375" style="78" customWidth="1"/>
    <col min="3857" max="3857" width="17.28515625" style="78" bestFit="1" customWidth="1"/>
    <col min="3858" max="3858" width="10.28515625" style="78" bestFit="1" customWidth="1"/>
    <col min="3859" max="3859" width="10.7109375" style="78" bestFit="1" customWidth="1"/>
    <col min="3860" max="4096" width="9.140625" style="78"/>
    <col min="4097" max="4097" width="2.7109375" style="78" customWidth="1"/>
    <col min="4098" max="4100" width="0.28515625" style="78" customWidth="1"/>
    <col min="4101" max="4101" width="19.42578125" style="78" bestFit="1" customWidth="1"/>
    <col min="4102" max="4102" width="65.140625" style="78" bestFit="1" customWidth="1"/>
    <col min="4103" max="4103" width="8.7109375" style="78" bestFit="1" customWidth="1"/>
    <col min="4104" max="4104" width="12.5703125" style="78" bestFit="1" customWidth="1"/>
    <col min="4105" max="4105" width="11.85546875" style="78" bestFit="1" customWidth="1"/>
    <col min="4106" max="4106" width="11.7109375" style="78" customWidth="1"/>
    <col min="4107" max="4107" width="11.7109375" style="78" bestFit="1" customWidth="1"/>
    <col min="4108" max="4108" width="12.28515625" style="78" bestFit="1" customWidth="1"/>
    <col min="4109" max="4109" width="10.5703125" style="78" customWidth="1"/>
    <col min="4110" max="4110" width="11" style="78" customWidth="1"/>
    <col min="4111" max="4111" width="10.85546875" style="78" customWidth="1"/>
    <col min="4112" max="4112" width="14.7109375" style="78" customWidth="1"/>
    <col min="4113" max="4113" width="17.28515625" style="78" bestFit="1" customWidth="1"/>
    <col min="4114" max="4114" width="10.28515625" style="78" bestFit="1" customWidth="1"/>
    <col min="4115" max="4115" width="10.7109375" style="78" bestFit="1" customWidth="1"/>
    <col min="4116" max="4352" width="9.140625" style="78"/>
    <col min="4353" max="4353" width="2.7109375" style="78" customWidth="1"/>
    <col min="4354" max="4356" width="0.28515625" style="78" customWidth="1"/>
    <col min="4357" max="4357" width="19.42578125" style="78" bestFit="1" customWidth="1"/>
    <col min="4358" max="4358" width="65.140625" style="78" bestFit="1" customWidth="1"/>
    <col min="4359" max="4359" width="8.7109375" style="78" bestFit="1" customWidth="1"/>
    <col min="4360" max="4360" width="12.5703125" style="78" bestFit="1" customWidth="1"/>
    <col min="4361" max="4361" width="11.85546875" style="78" bestFit="1" customWidth="1"/>
    <col min="4362" max="4362" width="11.7109375" style="78" customWidth="1"/>
    <col min="4363" max="4363" width="11.7109375" style="78" bestFit="1" customWidth="1"/>
    <col min="4364" max="4364" width="12.28515625" style="78" bestFit="1" customWidth="1"/>
    <col min="4365" max="4365" width="10.5703125" style="78" customWidth="1"/>
    <col min="4366" max="4366" width="11" style="78" customWidth="1"/>
    <col min="4367" max="4367" width="10.85546875" style="78" customWidth="1"/>
    <col min="4368" max="4368" width="14.7109375" style="78" customWidth="1"/>
    <col min="4369" max="4369" width="17.28515625" style="78" bestFit="1" customWidth="1"/>
    <col min="4370" max="4370" width="10.28515625" style="78" bestFit="1" customWidth="1"/>
    <col min="4371" max="4371" width="10.7109375" style="78" bestFit="1" customWidth="1"/>
    <col min="4372" max="4608" width="9.140625" style="78"/>
    <col min="4609" max="4609" width="2.7109375" style="78" customWidth="1"/>
    <col min="4610" max="4612" width="0.28515625" style="78" customWidth="1"/>
    <col min="4613" max="4613" width="19.42578125" style="78" bestFit="1" customWidth="1"/>
    <col min="4614" max="4614" width="65.140625" style="78" bestFit="1" customWidth="1"/>
    <col min="4615" max="4615" width="8.7109375" style="78" bestFit="1" customWidth="1"/>
    <col min="4616" max="4616" width="12.5703125" style="78" bestFit="1" customWidth="1"/>
    <col min="4617" max="4617" width="11.85546875" style="78" bestFit="1" customWidth="1"/>
    <col min="4618" max="4618" width="11.7109375" style="78" customWidth="1"/>
    <col min="4619" max="4619" width="11.7109375" style="78" bestFit="1" customWidth="1"/>
    <col min="4620" max="4620" width="12.28515625" style="78" bestFit="1" customWidth="1"/>
    <col min="4621" max="4621" width="10.5703125" style="78" customWidth="1"/>
    <col min="4622" max="4622" width="11" style="78" customWidth="1"/>
    <col min="4623" max="4623" width="10.85546875" style="78" customWidth="1"/>
    <col min="4624" max="4624" width="14.7109375" style="78" customWidth="1"/>
    <col min="4625" max="4625" width="17.28515625" style="78" bestFit="1" customWidth="1"/>
    <col min="4626" max="4626" width="10.28515625" style="78" bestFit="1" customWidth="1"/>
    <col min="4627" max="4627" width="10.7109375" style="78" bestFit="1" customWidth="1"/>
    <col min="4628" max="4864" width="9.140625" style="78"/>
    <col min="4865" max="4865" width="2.7109375" style="78" customWidth="1"/>
    <col min="4866" max="4868" width="0.28515625" style="78" customWidth="1"/>
    <col min="4869" max="4869" width="19.42578125" style="78" bestFit="1" customWidth="1"/>
    <col min="4870" max="4870" width="65.140625" style="78" bestFit="1" customWidth="1"/>
    <col min="4871" max="4871" width="8.7109375" style="78" bestFit="1" customWidth="1"/>
    <col min="4872" max="4872" width="12.5703125" style="78" bestFit="1" customWidth="1"/>
    <col min="4873" max="4873" width="11.85546875" style="78" bestFit="1" customWidth="1"/>
    <col min="4874" max="4874" width="11.7109375" style="78" customWidth="1"/>
    <col min="4875" max="4875" width="11.7109375" style="78" bestFit="1" customWidth="1"/>
    <col min="4876" max="4876" width="12.28515625" style="78" bestFit="1" customWidth="1"/>
    <col min="4877" max="4877" width="10.5703125" style="78" customWidth="1"/>
    <col min="4878" max="4878" width="11" style="78" customWidth="1"/>
    <col min="4879" max="4879" width="10.85546875" style="78" customWidth="1"/>
    <col min="4880" max="4880" width="14.7109375" style="78" customWidth="1"/>
    <col min="4881" max="4881" width="17.28515625" style="78" bestFit="1" customWidth="1"/>
    <col min="4882" max="4882" width="10.28515625" style="78" bestFit="1" customWidth="1"/>
    <col min="4883" max="4883" width="10.7109375" style="78" bestFit="1" customWidth="1"/>
    <col min="4884" max="5120" width="9.140625" style="78"/>
    <col min="5121" max="5121" width="2.7109375" style="78" customWidth="1"/>
    <col min="5122" max="5124" width="0.28515625" style="78" customWidth="1"/>
    <col min="5125" max="5125" width="19.42578125" style="78" bestFit="1" customWidth="1"/>
    <col min="5126" max="5126" width="65.140625" style="78" bestFit="1" customWidth="1"/>
    <col min="5127" max="5127" width="8.7109375" style="78" bestFit="1" customWidth="1"/>
    <col min="5128" max="5128" width="12.5703125" style="78" bestFit="1" customWidth="1"/>
    <col min="5129" max="5129" width="11.85546875" style="78" bestFit="1" customWidth="1"/>
    <col min="5130" max="5130" width="11.7109375" style="78" customWidth="1"/>
    <col min="5131" max="5131" width="11.7109375" style="78" bestFit="1" customWidth="1"/>
    <col min="5132" max="5132" width="12.28515625" style="78" bestFit="1" customWidth="1"/>
    <col min="5133" max="5133" width="10.5703125" style="78" customWidth="1"/>
    <col min="5134" max="5134" width="11" style="78" customWidth="1"/>
    <col min="5135" max="5135" width="10.85546875" style="78" customWidth="1"/>
    <col min="5136" max="5136" width="14.7109375" style="78" customWidth="1"/>
    <col min="5137" max="5137" width="17.28515625" style="78" bestFit="1" customWidth="1"/>
    <col min="5138" max="5138" width="10.28515625" style="78" bestFit="1" customWidth="1"/>
    <col min="5139" max="5139" width="10.7109375" style="78" bestFit="1" customWidth="1"/>
    <col min="5140" max="5376" width="9.140625" style="78"/>
    <col min="5377" max="5377" width="2.7109375" style="78" customWidth="1"/>
    <col min="5378" max="5380" width="0.28515625" style="78" customWidth="1"/>
    <col min="5381" max="5381" width="19.42578125" style="78" bestFit="1" customWidth="1"/>
    <col min="5382" max="5382" width="65.140625" style="78" bestFit="1" customWidth="1"/>
    <col min="5383" max="5383" width="8.7109375" style="78" bestFit="1" customWidth="1"/>
    <col min="5384" max="5384" width="12.5703125" style="78" bestFit="1" customWidth="1"/>
    <col min="5385" max="5385" width="11.85546875" style="78" bestFit="1" customWidth="1"/>
    <col min="5386" max="5386" width="11.7109375" style="78" customWidth="1"/>
    <col min="5387" max="5387" width="11.7109375" style="78" bestFit="1" customWidth="1"/>
    <col min="5388" max="5388" width="12.28515625" style="78" bestFit="1" customWidth="1"/>
    <col min="5389" max="5389" width="10.5703125" style="78" customWidth="1"/>
    <col min="5390" max="5390" width="11" style="78" customWidth="1"/>
    <col min="5391" max="5391" width="10.85546875" style="78" customWidth="1"/>
    <col min="5392" max="5392" width="14.7109375" style="78" customWidth="1"/>
    <col min="5393" max="5393" width="17.28515625" style="78" bestFit="1" customWidth="1"/>
    <col min="5394" max="5394" width="10.28515625" style="78" bestFit="1" customWidth="1"/>
    <col min="5395" max="5395" width="10.7109375" style="78" bestFit="1" customWidth="1"/>
    <col min="5396" max="5632" width="9.140625" style="78"/>
    <col min="5633" max="5633" width="2.7109375" style="78" customWidth="1"/>
    <col min="5634" max="5636" width="0.28515625" style="78" customWidth="1"/>
    <col min="5637" max="5637" width="19.42578125" style="78" bestFit="1" customWidth="1"/>
    <col min="5638" max="5638" width="65.140625" style="78" bestFit="1" customWidth="1"/>
    <col min="5639" max="5639" width="8.7109375" style="78" bestFit="1" customWidth="1"/>
    <col min="5640" max="5640" width="12.5703125" style="78" bestFit="1" customWidth="1"/>
    <col min="5641" max="5641" width="11.85546875" style="78" bestFit="1" customWidth="1"/>
    <col min="5642" max="5642" width="11.7109375" style="78" customWidth="1"/>
    <col min="5643" max="5643" width="11.7109375" style="78" bestFit="1" customWidth="1"/>
    <col min="5644" max="5644" width="12.28515625" style="78" bestFit="1" customWidth="1"/>
    <col min="5645" max="5645" width="10.5703125" style="78" customWidth="1"/>
    <col min="5646" max="5646" width="11" style="78" customWidth="1"/>
    <col min="5647" max="5647" width="10.85546875" style="78" customWidth="1"/>
    <col min="5648" max="5648" width="14.7109375" style="78" customWidth="1"/>
    <col min="5649" max="5649" width="17.28515625" style="78" bestFit="1" customWidth="1"/>
    <col min="5650" max="5650" width="10.28515625" style="78" bestFit="1" customWidth="1"/>
    <col min="5651" max="5651" width="10.7109375" style="78" bestFit="1" customWidth="1"/>
    <col min="5652" max="5888" width="9.140625" style="78"/>
    <col min="5889" max="5889" width="2.7109375" style="78" customWidth="1"/>
    <col min="5890" max="5892" width="0.28515625" style="78" customWidth="1"/>
    <col min="5893" max="5893" width="19.42578125" style="78" bestFit="1" customWidth="1"/>
    <col min="5894" max="5894" width="65.140625" style="78" bestFit="1" customWidth="1"/>
    <col min="5895" max="5895" width="8.7109375" style="78" bestFit="1" customWidth="1"/>
    <col min="5896" max="5896" width="12.5703125" style="78" bestFit="1" customWidth="1"/>
    <col min="5897" max="5897" width="11.85546875" style="78" bestFit="1" customWidth="1"/>
    <col min="5898" max="5898" width="11.7109375" style="78" customWidth="1"/>
    <col min="5899" max="5899" width="11.7109375" style="78" bestFit="1" customWidth="1"/>
    <col min="5900" max="5900" width="12.28515625" style="78" bestFit="1" customWidth="1"/>
    <col min="5901" max="5901" width="10.5703125" style="78" customWidth="1"/>
    <col min="5902" max="5902" width="11" style="78" customWidth="1"/>
    <col min="5903" max="5903" width="10.85546875" style="78" customWidth="1"/>
    <col min="5904" max="5904" width="14.7109375" style="78" customWidth="1"/>
    <col min="5905" max="5905" width="17.28515625" style="78" bestFit="1" customWidth="1"/>
    <col min="5906" max="5906" width="10.28515625" style="78" bestFit="1" customWidth="1"/>
    <col min="5907" max="5907" width="10.7109375" style="78" bestFit="1" customWidth="1"/>
    <col min="5908" max="6144" width="9.140625" style="78"/>
    <col min="6145" max="6145" width="2.7109375" style="78" customWidth="1"/>
    <col min="6146" max="6148" width="0.28515625" style="78" customWidth="1"/>
    <col min="6149" max="6149" width="19.42578125" style="78" bestFit="1" customWidth="1"/>
    <col min="6150" max="6150" width="65.140625" style="78" bestFit="1" customWidth="1"/>
    <col min="6151" max="6151" width="8.7109375" style="78" bestFit="1" customWidth="1"/>
    <col min="6152" max="6152" width="12.5703125" style="78" bestFit="1" customWidth="1"/>
    <col min="6153" max="6153" width="11.85546875" style="78" bestFit="1" customWidth="1"/>
    <col min="6154" max="6154" width="11.7109375" style="78" customWidth="1"/>
    <col min="6155" max="6155" width="11.7109375" style="78" bestFit="1" customWidth="1"/>
    <col min="6156" max="6156" width="12.28515625" style="78" bestFit="1" customWidth="1"/>
    <col min="6157" max="6157" width="10.5703125" style="78" customWidth="1"/>
    <col min="6158" max="6158" width="11" style="78" customWidth="1"/>
    <col min="6159" max="6159" width="10.85546875" style="78" customWidth="1"/>
    <col min="6160" max="6160" width="14.7109375" style="78" customWidth="1"/>
    <col min="6161" max="6161" width="17.28515625" style="78" bestFit="1" customWidth="1"/>
    <col min="6162" max="6162" width="10.28515625" style="78" bestFit="1" customWidth="1"/>
    <col min="6163" max="6163" width="10.7109375" style="78" bestFit="1" customWidth="1"/>
    <col min="6164" max="6400" width="9.140625" style="78"/>
    <col min="6401" max="6401" width="2.7109375" style="78" customWidth="1"/>
    <col min="6402" max="6404" width="0.28515625" style="78" customWidth="1"/>
    <col min="6405" max="6405" width="19.42578125" style="78" bestFit="1" customWidth="1"/>
    <col min="6406" max="6406" width="65.140625" style="78" bestFit="1" customWidth="1"/>
    <col min="6407" max="6407" width="8.7109375" style="78" bestFit="1" customWidth="1"/>
    <col min="6408" max="6408" width="12.5703125" style="78" bestFit="1" customWidth="1"/>
    <col min="6409" max="6409" width="11.85546875" style="78" bestFit="1" customWidth="1"/>
    <col min="6410" max="6410" width="11.7109375" style="78" customWidth="1"/>
    <col min="6411" max="6411" width="11.7109375" style="78" bestFit="1" customWidth="1"/>
    <col min="6412" max="6412" width="12.28515625" style="78" bestFit="1" customWidth="1"/>
    <col min="6413" max="6413" width="10.5703125" style="78" customWidth="1"/>
    <col min="6414" max="6414" width="11" style="78" customWidth="1"/>
    <col min="6415" max="6415" width="10.85546875" style="78" customWidth="1"/>
    <col min="6416" max="6416" width="14.7109375" style="78" customWidth="1"/>
    <col min="6417" max="6417" width="17.28515625" style="78" bestFit="1" customWidth="1"/>
    <col min="6418" max="6418" width="10.28515625" style="78" bestFit="1" customWidth="1"/>
    <col min="6419" max="6419" width="10.7109375" style="78" bestFit="1" customWidth="1"/>
    <col min="6420" max="6656" width="9.140625" style="78"/>
    <col min="6657" max="6657" width="2.7109375" style="78" customWidth="1"/>
    <col min="6658" max="6660" width="0.28515625" style="78" customWidth="1"/>
    <col min="6661" max="6661" width="19.42578125" style="78" bestFit="1" customWidth="1"/>
    <col min="6662" max="6662" width="65.140625" style="78" bestFit="1" customWidth="1"/>
    <col min="6663" max="6663" width="8.7109375" style="78" bestFit="1" customWidth="1"/>
    <col min="6664" max="6664" width="12.5703125" style="78" bestFit="1" customWidth="1"/>
    <col min="6665" max="6665" width="11.85546875" style="78" bestFit="1" customWidth="1"/>
    <col min="6666" max="6666" width="11.7109375" style="78" customWidth="1"/>
    <col min="6667" max="6667" width="11.7109375" style="78" bestFit="1" customWidth="1"/>
    <col min="6668" max="6668" width="12.28515625" style="78" bestFit="1" customWidth="1"/>
    <col min="6669" max="6669" width="10.5703125" style="78" customWidth="1"/>
    <col min="6670" max="6670" width="11" style="78" customWidth="1"/>
    <col min="6671" max="6671" width="10.85546875" style="78" customWidth="1"/>
    <col min="6672" max="6672" width="14.7109375" style="78" customWidth="1"/>
    <col min="6673" max="6673" width="17.28515625" style="78" bestFit="1" customWidth="1"/>
    <col min="6674" max="6674" width="10.28515625" style="78" bestFit="1" customWidth="1"/>
    <col min="6675" max="6675" width="10.7109375" style="78" bestFit="1" customWidth="1"/>
    <col min="6676" max="6912" width="9.140625" style="78"/>
    <col min="6913" max="6913" width="2.7109375" style="78" customWidth="1"/>
    <col min="6914" max="6916" width="0.28515625" style="78" customWidth="1"/>
    <col min="6917" max="6917" width="19.42578125" style="78" bestFit="1" customWidth="1"/>
    <col min="6918" max="6918" width="65.140625" style="78" bestFit="1" customWidth="1"/>
    <col min="6919" max="6919" width="8.7109375" style="78" bestFit="1" customWidth="1"/>
    <col min="6920" max="6920" width="12.5703125" style="78" bestFit="1" customWidth="1"/>
    <col min="6921" max="6921" width="11.85546875" style="78" bestFit="1" customWidth="1"/>
    <col min="6922" max="6922" width="11.7109375" style="78" customWidth="1"/>
    <col min="6923" max="6923" width="11.7109375" style="78" bestFit="1" customWidth="1"/>
    <col min="6924" max="6924" width="12.28515625" style="78" bestFit="1" customWidth="1"/>
    <col min="6925" max="6925" width="10.5703125" style="78" customWidth="1"/>
    <col min="6926" max="6926" width="11" style="78" customWidth="1"/>
    <col min="6927" max="6927" width="10.85546875" style="78" customWidth="1"/>
    <col min="6928" max="6928" width="14.7109375" style="78" customWidth="1"/>
    <col min="6929" max="6929" width="17.28515625" style="78" bestFit="1" customWidth="1"/>
    <col min="6930" max="6930" width="10.28515625" style="78" bestFit="1" customWidth="1"/>
    <col min="6931" max="6931" width="10.7109375" style="78" bestFit="1" customWidth="1"/>
    <col min="6932" max="7168" width="9.140625" style="78"/>
    <col min="7169" max="7169" width="2.7109375" style="78" customWidth="1"/>
    <col min="7170" max="7172" width="0.28515625" style="78" customWidth="1"/>
    <col min="7173" max="7173" width="19.42578125" style="78" bestFit="1" customWidth="1"/>
    <col min="7174" max="7174" width="65.140625" style="78" bestFit="1" customWidth="1"/>
    <col min="7175" max="7175" width="8.7109375" style="78" bestFit="1" customWidth="1"/>
    <col min="7176" max="7176" width="12.5703125" style="78" bestFit="1" customWidth="1"/>
    <col min="7177" max="7177" width="11.85546875" style="78" bestFit="1" customWidth="1"/>
    <col min="7178" max="7178" width="11.7109375" style="78" customWidth="1"/>
    <col min="7179" max="7179" width="11.7109375" style="78" bestFit="1" customWidth="1"/>
    <col min="7180" max="7180" width="12.28515625" style="78" bestFit="1" customWidth="1"/>
    <col min="7181" max="7181" width="10.5703125" style="78" customWidth="1"/>
    <col min="7182" max="7182" width="11" style="78" customWidth="1"/>
    <col min="7183" max="7183" width="10.85546875" style="78" customWidth="1"/>
    <col min="7184" max="7184" width="14.7109375" style="78" customWidth="1"/>
    <col min="7185" max="7185" width="17.28515625" style="78" bestFit="1" customWidth="1"/>
    <col min="7186" max="7186" width="10.28515625" style="78" bestFit="1" customWidth="1"/>
    <col min="7187" max="7187" width="10.7109375" style="78" bestFit="1" customWidth="1"/>
    <col min="7188" max="7424" width="9.140625" style="78"/>
    <col min="7425" max="7425" width="2.7109375" style="78" customWidth="1"/>
    <col min="7426" max="7428" width="0.28515625" style="78" customWidth="1"/>
    <col min="7429" max="7429" width="19.42578125" style="78" bestFit="1" customWidth="1"/>
    <col min="7430" max="7430" width="65.140625" style="78" bestFit="1" customWidth="1"/>
    <col min="7431" max="7431" width="8.7109375" style="78" bestFit="1" customWidth="1"/>
    <col min="7432" max="7432" width="12.5703125" style="78" bestFit="1" customWidth="1"/>
    <col min="7433" max="7433" width="11.85546875" style="78" bestFit="1" customWidth="1"/>
    <col min="7434" max="7434" width="11.7109375" style="78" customWidth="1"/>
    <col min="7435" max="7435" width="11.7109375" style="78" bestFit="1" customWidth="1"/>
    <col min="7436" max="7436" width="12.28515625" style="78" bestFit="1" customWidth="1"/>
    <col min="7437" max="7437" width="10.5703125" style="78" customWidth="1"/>
    <col min="7438" max="7438" width="11" style="78" customWidth="1"/>
    <col min="7439" max="7439" width="10.85546875" style="78" customWidth="1"/>
    <col min="7440" max="7440" width="14.7109375" style="78" customWidth="1"/>
    <col min="7441" max="7441" width="17.28515625" style="78" bestFit="1" customWidth="1"/>
    <col min="7442" max="7442" width="10.28515625" style="78" bestFit="1" customWidth="1"/>
    <col min="7443" max="7443" width="10.7109375" style="78" bestFit="1" customWidth="1"/>
    <col min="7444" max="7680" width="9.140625" style="78"/>
    <col min="7681" max="7681" width="2.7109375" style="78" customWidth="1"/>
    <col min="7682" max="7684" width="0.28515625" style="78" customWidth="1"/>
    <col min="7685" max="7685" width="19.42578125" style="78" bestFit="1" customWidth="1"/>
    <col min="7686" max="7686" width="65.140625" style="78" bestFit="1" customWidth="1"/>
    <col min="7687" max="7687" width="8.7109375" style="78" bestFit="1" customWidth="1"/>
    <col min="7688" max="7688" width="12.5703125" style="78" bestFit="1" customWidth="1"/>
    <col min="7689" max="7689" width="11.85546875" style="78" bestFit="1" customWidth="1"/>
    <col min="7690" max="7690" width="11.7109375" style="78" customWidth="1"/>
    <col min="7691" max="7691" width="11.7109375" style="78" bestFit="1" customWidth="1"/>
    <col min="7692" max="7692" width="12.28515625" style="78" bestFit="1" customWidth="1"/>
    <col min="7693" max="7693" width="10.5703125" style="78" customWidth="1"/>
    <col min="7694" max="7694" width="11" style="78" customWidth="1"/>
    <col min="7695" max="7695" width="10.85546875" style="78" customWidth="1"/>
    <col min="7696" max="7696" width="14.7109375" style="78" customWidth="1"/>
    <col min="7697" max="7697" width="17.28515625" style="78" bestFit="1" customWidth="1"/>
    <col min="7698" max="7698" width="10.28515625" style="78" bestFit="1" customWidth="1"/>
    <col min="7699" max="7699" width="10.7109375" style="78" bestFit="1" customWidth="1"/>
    <col min="7700" max="7936" width="9.140625" style="78"/>
    <col min="7937" max="7937" width="2.7109375" style="78" customWidth="1"/>
    <col min="7938" max="7940" width="0.28515625" style="78" customWidth="1"/>
    <col min="7941" max="7941" width="19.42578125" style="78" bestFit="1" customWidth="1"/>
    <col min="7942" max="7942" width="65.140625" style="78" bestFit="1" customWidth="1"/>
    <col min="7943" max="7943" width="8.7109375" style="78" bestFit="1" customWidth="1"/>
    <col min="7944" max="7944" width="12.5703125" style="78" bestFit="1" customWidth="1"/>
    <col min="7945" max="7945" width="11.85546875" style="78" bestFit="1" customWidth="1"/>
    <col min="7946" max="7946" width="11.7109375" style="78" customWidth="1"/>
    <col min="7947" max="7947" width="11.7109375" style="78" bestFit="1" customWidth="1"/>
    <col min="7948" max="7948" width="12.28515625" style="78" bestFit="1" customWidth="1"/>
    <col min="7949" max="7949" width="10.5703125" style="78" customWidth="1"/>
    <col min="7950" max="7950" width="11" style="78" customWidth="1"/>
    <col min="7951" max="7951" width="10.85546875" style="78" customWidth="1"/>
    <col min="7952" max="7952" width="14.7109375" style="78" customWidth="1"/>
    <col min="7953" max="7953" width="17.28515625" style="78" bestFit="1" customWidth="1"/>
    <col min="7954" max="7954" width="10.28515625" style="78" bestFit="1" customWidth="1"/>
    <col min="7955" max="7955" width="10.7109375" style="78" bestFit="1" customWidth="1"/>
    <col min="7956" max="8192" width="9.140625" style="78"/>
    <col min="8193" max="8193" width="2.7109375" style="78" customWidth="1"/>
    <col min="8194" max="8196" width="0.28515625" style="78" customWidth="1"/>
    <col min="8197" max="8197" width="19.42578125" style="78" bestFit="1" customWidth="1"/>
    <col min="8198" max="8198" width="65.140625" style="78" bestFit="1" customWidth="1"/>
    <col min="8199" max="8199" width="8.7109375" style="78" bestFit="1" customWidth="1"/>
    <col min="8200" max="8200" width="12.5703125" style="78" bestFit="1" customWidth="1"/>
    <col min="8201" max="8201" width="11.85546875" style="78" bestFit="1" customWidth="1"/>
    <col min="8202" max="8202" width="11.7109375" style="78" customWidth="1"/>
    <col min="8203" max="8203" width="11.7109375" style="78" bestFit="1" customWidth="1"/>
    <col min="8204" max="8204" width="12.28515625" style="78" bestFit="1" customWidth="1"/>
    <col min="8205" max="8205" width="10.5703125" style="78" customWidth="1"/>
    <col min="8206" max="8206" width="11" style="78" customWidth="1"/>
    <col min="8207" max="8207" width="10.85546875" style="78" customWidth="1"/>
    <col min="8208" max="8208" width="14.7109375" style="78" customWidth="1"/>
    <col min="8209" max="8209" width="17.28515625" style="78" bestFit="1" customWidth="1"/>
    <col min="8210" max="8210" width="10.28515625" style="78" bestFit="1" customWidth="1"/>
    <col min="8211" max="8211" width="10.7109375" style="78" bestFit="1" customWidth="1"/>
    <col min="8212" max="8448" width="9.140625" style="78"/>
    <col min="8449" max="8449" width="2.7109375" style="78" customWidth="1"/>
    <col min="8450" max="8452" width="0.28515625" style="78" customWidth="1"/>
    <col min="8453" max="8453" width="19.42578125" style="78" bestFit="1" customWidth="1"/>
    <col min="8454" max="8454" width="65.140625" style="78" bestFit="1" customWidth="1"/>
    <col min="8455" max="8455" width="8.7109375" style="78" bestFit="1" customWidth="1"/>
    <col min="8456" max="8456" width="12.5703125" style="78" bestFit="1" customWidth="1"/>
    <col min="8457" max="8457" width="11.85546875" style="78" bestFit="1" customWidth="1"/>
    <col min="8458" max="8458" width="11.7109375" style="78" customWidth="1"/>
    <col min="8459" max="8459" width="11.7109375" style="78" bestFit="1" customWidth="1"/>
    <col min="8460" max="8460" width="12.28515625" style="78" bestFit="1" customWidth="1"/>
    <col min="8461" max="8461" width="10.5703125" style="78" customWidth="1"/>
    <col min="8462" max="8462" width="11" style="78" customWidth="1"/>
    <col min="8463" max="8463" width="10.85546875" style="78" customWidth="1"/>
    <col min="8464" max="8464" width="14.7109375" style="78" customWidth="1"/>
    <col min="8465" max="8465" width="17.28515625" style="78" bestFit="1" customWidth="1"/>
    <col min="8466" max="8466" width="10.28515625" style="78" bestFit="1" customWidth="1"/>
    <col min="8467" max="8467" width="10.7109375" style="78" bestFit="1" customWidth="1"/>
    <col min="8468" max="8704" width="9.140625" style="78"/>
    <col min="8705" max="8705" width="2.7109375" style="78" customWidth="1"/>
    <col min="8706" max="8708" width="0.28515625" style="78" customWidth="1"/>
    <col min="8709" max="8709" width="19.42578125" style="78" bestFit="1" customWidth="1"/>
    <col min="8710" max="8710" width="65.140625" style="78" bestFit="1" customWidth="1"/>
    <col min="8711" max="8711" width="8.7109375" style="78" bestFit="1" customWidth="1"/>
    <col min="8712" max="8712" width="12.5703125" style="78" bestFit="1" customWidth="1"/>
    <col min="8713" max="8713" width="11.85546875" style="78" bestFit="1" customWidth="1"/>
    <col min="8714" max="8714" width="11.7109375" style="78" customWidth="1"/>
    <col min="8715" max="8715" width="11.7109375" style="78" bestFit="1" customWidth="1"/>
    <col min="8716" max="8716" width="12.28515625" style="78" bestFit="1" customWidth="1"/>
    <col min="8717" max="8717" width="10.5703125" style="78" customWidth="1"/>
    <col min="8718" max="8718" width="11" style="78" customWidth="1"/>
    <col min="8719" max="8719" width="10.85546875" style="78" customWidth="1"/>
    <col min="8720" max="8720" width="14.7109375" style="78" customWidth="1"/>
    <col min="8721" max="8721" width="17.28515625" style="78" bestFit="1" customWidth="1"/>
    <col min="8722" max="8722" width="10.28515625" style="78" bestFit="1" customWidth="1"/>
    <col min="8723" max="8723" width="10.7109375" style="78" bestFit="1" customWidth="1"/>
    <col min="8724" max="8960" width="9.140625" style="78"/>
    <col min="8961" max="8961" width="2.7109375" style="78" customWidth="1"/>
    <col min="8962" max="8964" width="0.28515625" style="78" customWidth="1"/>
    <col min="8965" max="8965" width="19.42578125" style="78" bestFit="1" customWidth="1"/>
    <col min="8966" max="8966" width="65.140625" style="78" bestFit="1" customWidth="1"/>
    <col min="8967" max="8967" width="8.7109375" style="78" bestFit="1" customWidth="1"/>
    <col min="8968" max="8968" width="12.5703125" style="78" bestFit="1" customWidth="1"/>
    <col min="8969" max="8969" width="11.85546875" style="78" bestFit="1" customWidth="1"/>
    <col min="8970" max="8970" width="11.7109375" style="78" customWidth="1"/>
    <col min="8971" max="8971" width="11.7109375" style="78" bestFit="1" customWidth="1"/>
    <col min="8972" max="8972" width="12.28515625" style="78" bestFit="1" customWidth="1"/>
    <col min="8973" max="8973" width="10.5703125" style="78" customWidth="1"/>
    <col min="8974" max="8974" width="11" style="78" customWidth="1"/>
    <col min="8975" max="8975" width="10.85546875" style="78" customWidth="1"/>
    <col min="8976" max="8976" width="14.7109375" style="78" customWidth="1"/>
    <col min="8977" max="8977" width="17.28515625" style="78" bestFit="1" customWidth="1"/>
    <col min="8978" max="8978" width="10.28515625" style="78" bestFit="1" customWidth="1"/>
    <col min="8979" max="8979" width="10.7109375" style="78" bestFit="1" customWidth="1"/>
    <col min="8980" max="9216" width="9.140625" style="78"/>
    <col min="9217" max="9217" width="2.7109375" style="78" customWidth="1"/>
    <col min="9218" max="9220" width="0.28515625" style="78" customWidth="1"/>
    <col min="9221" max="9221" width="19.42578125" style="78" bestFit="1" customWidth="1"/>
    <col min="9222" max="9222" width="65.140625" style="78" bestFit="1" customWidth="1"/>
    <col min="9223" max="9223" width="8.7109375" style="78" bestFit="1" customWidth="1"/>
    <col min="9224" max="9224" width="12.5703125" style="78" bestFit="1" customWidth="1"/>
    <col min="9225" max="9225" width="11.85546875" style="78" bestFit="1" customWidth="1"/>
    <col min="9226" max="9226" width="11.7109375" style="78" customWidth="1"/>
    <col min="9227" max="9227" width="11.7109375" style="78" bestFit="1" customWidth="1"/>
    <col min="9228" max="9228" width="12.28515625" style="78" bestFit="1" customWidth="1"/>
    <col min="9229" max="9229" width="10.5703125" style="78" customWidth="1"/>
    <col min="9230" max="9230" width="11" style="78" customWidth="1"/>
    <col min="9231" max="9231" width="10.85546875" style="78" customWidth="1"/>
    <col min="9232" max="9232" width="14.7109375" style="78" customWidth="1"/>
    <col min="9233" max="9233" width="17.28515625" style="78" bestFit="1" customWidth="1"/>
    <col min="9234" max="9234" width="10.28515625" style="78" bestFit="1" customWidth="1"/>
    <col min="9235" max="9235" width="10.7109375" style="78" bestFit="1" customWidth="1"/>
    <col min="9236" max="9472" width="9.140625" style="78"/>
    <col min="9473" max="9473" width="2.7109375" style="78" customWidth="1"/>
    <col min="9474" max="9476" width="0.28515625" style="78" customWidth="1"/>
    <col min="9477" max="9477" width="19.42578125" style="78" bestFit="1" customWidth="1"/>
    <col min="9478" max="9478" width="65.140625" style="78" bestFit="1" customWidth="1"/>
    <col min="9479" max="9479" width="8.7109375" style="78" bestFit="1" customWidth="1"/>
    <col min="9480" max="9480" width="12.5703125" style="78" bestFit="1" customWidth="1"/>
    <col min="9481" max="9481" width="11.85546875" style="78" bestFit="1" customWidth="1"/>
    <col min="9482" max="9482" width="11.7109375" style="78" customWidth="1"/>
    <col min="9483" max="9483" width="11.7109375" style="78" bestFit="1" customWidth="1"/>
    <col min="9484" max="9484" width="12.28515625" style="78" bestFit="1" customWidth="1"/>
    <col min="9485" max="9485" width="10.5703125" style="78" customWidth="1"/>
    <col min="9486" max="9486" width="11" style="78" customWidth="1"/>
    <col min="9487" max="9487" width="10.85546875" style="78" customWidth="1"/>
    <col min="9488" max="9488" width="14.7109375" style="78" customWidth="1"/>
    <col min="9489" max="9489" width="17.28515625" style="78" bestFit="1" customWidth="1"/>
    <col min="9490" max="9490" width="10.28515625" style="78" bestFit="1" customWidth="1"/>
    <col min="9491" max="9491" width="10.7109375" style="78" bestFit="1" customWidth="1"/>
    <col min="9492" max="9728" width="9.140625" style="78"/>
    <col min="9729" max="9729" width="2.7109375" style="78" customWidth="1"/>
    <col min="9730" max="9732" width="0.28515625" style="78" customWidth="1"/>
    <col min="9733" max="9733" width="19.42578125" style="78" bestFit="1" customWidth="1"/>
    <col min="9734" max="9734" width="65.140625" style="78" bestFit="1" customWidth="1"/>
    <col min="9735" max="9735" width="8.7109375" style="78" bestFit="1" customWidth="1"/>
    <col min="9736" max="9736" width="12.5703125" style="78" bestFit="1" customWidth="1"/>
    <col min="9737" max="9737" width="11.85546875" style="78" bestFit="1" customWidth="1"/>
    <col min="9738" max="9738" width="11.7109375" style="78" customWidth="1"/>
    <col min="9739" max="9739" width="11.7109375" style="78" bestFit="1" customWidth="1"/>
    <col min="9740" max="9740" width="12.28515625" style="78" bestFit="1" customWidth="1"/>
    <col min="9741" max="9741" width="10.5703125" style="78" customWidth="1"/>
    <col min="9742" max="9742" width="11" style="78" customWidth="1"/>
    <col min="9743" max="9743" width="10.85546875" style="78" customWidth="1"/>
    <col min="9744" max="9744" width="14.7109375" style="78" customWidth="1"/>
    <col min="9745" max="9745" width="17.28515625" style="78" bestFit="1" customWidth="1"/>
    <col min="9746" max="9746" width="10.28515625" style="78" bestFit="1" customWidth="1"/>
    <col min="9747" max="9747" width="10.7109375" style="78" bestFit="1" customWidth="1"/>
    <col min="9748" max="9984" width="9.140625" style="78"/>
    <col min="9985" max="9985" width="2.7109375" style="78" customWidth="1"/>
    <col min="9986" max="9988" width="0.28515625" style="78" customWidth="1"/>
    <col min="9989" max="9989" width="19.42578125" style="78" bestFit="1" customWidth="1"/>
    <col min="9990" max="9990" width="65.140625" style="78" bestFit="1" customWidth="1"/>
    <col min="9991" max="9991" width="8.7109375" style="78" bestFit="1" customWidth="1"/>
    <col min="9992" max="9992" width="12.5703125" style="78" bestFit="1" customWidth="1"/>
    <col min="9993" max="9993" width="11.85546875" style="78" bestFit="1" customWidth="1"/>
    <col min="9994" max="9994" width="11.7109375" style="78" customWidth="1"/>
    <col min="9995" max="9995" width="11.7109375" style="78" bestFit="1" customWidth="1"/>
    <col min="9996" max="9996" width="12.28515625" style="78" bestFit="1" customWidth="1"/>
    <col min="9997" max="9997" width="10.5703125" style="78" customWidth="1"/>
    <col min="9998" max="9998" width="11" style="78" customWidth="1"/>
    <col min="9999" max="9999" width="10.85546875" style="78" customWidth="1"/>
    <col min="10000" max="10000" width="14.7109375" style="78" customWidth="1"/>
    <col min="10001" max="10001" width="17.28515625" style="78" bestFit="1" customWidth="1"/>
    <col min="10002" max="10002" width="10.28515625" style="78" bestFit="1" customWidth="1"/>
    <col min="10003" max="10003" width="10.7109375" style="78" bestFit="1" customWidth="1"/>
    <col min="10004" max="10240" width="9.140625" style="78"/>
    <col min="10241" max="10241" width="2.7109375" style="78" customWidth="1"/>
    <col min="10242" max="10244" width="0.28515625" style="78" customWidth="1"/>
    <col min="10245" max="10245" width="19.42578125" style="78" bestFit="1" customWidth="1"/>
    <col min="10246" max="10246" width="65.140625" style="78" bestFit="1" customWidth="1"/>
    <col min="10247" max="10247" width="8.7109375" style="78" bestFit="1" customWidth="1"/>
    <col min="10248" max="10248" width="12.5703125" style="78" bestFit="1" customWidth="1"/>
    <col min="10249" max="10249" width="11.85546875" style="78" bestFit="1" customWidth="1"/>
    <col min="10250" max="10250" width="11.7109375" style="78" customWidth="1"/>
    <col min="10251" max="10251" width="11.7109375" style="78" bestFit="1" customWidth="1"/>
    <col min="10252" max="10252" width="12.28515625" style="78" bestFit="1" customWidth="1"/>
    <col min="10253" max="10253" width="10.5703125" style="78" customWidth="1"/>
    <col min="10254" max="10254" width="11" style="78" customWidth="1"/>
    <col min="10255" max="10255" width="10.85546875" style="78" customWidth="1"/>
    <col min="10256" max="10256" width="14.7109375" style="78" customWidth="1"/>
    <col min="10257" max="10257" width="17.28515625" style="78" bestFit="1" customWidth="1"/>
    <col min="10258" max="10258" width="10.28515625" style="78" bestFit="1" customWidth="1"/>
    <col min="10259" max="10259" width="10.7109375" style="78" bestFit="1" customWidth="1"/>
    <col min="10260" max="10496" width="9.140625" style="78"/>
    <col min="10497" max="10497" width="2.7109375" style="78" customWidth="1"/>
    <col min="10498" max="10500" width="0.28515625" style="78" customWidth="1"/>
    <col min="10501" max="10501" width="19.42578125" style="78" bestFit="1" customWidth="1"/>
    <col min="10502" max="10502" width="65.140625" style="78" bestFit="1" customWidth="1"/>
    <col min="10503" max="10503" width="8.7109375" style="78" bestFit="1" customWidth="1"/>
    <col min="10504" max="10504" width="12.5703125" style="78" bestFit="1" customWidth="1"/>
    <col min="10505" max="10505" width="11.85546875" style="78" bestFit="1" customWidth="1"/>
    <col min="10506" max="10506" width="11.7109375" style="78" customWidth="1"/>
    <col min="10507" max="10507" width="11.7109375" style="78" bestFit="1" customWidth="1"/>
    <col min="10508" max="10508" width="12.28515625" style="78" bestFit="1" customWidth="1"/>
    <col min="10509" max="10509" width="10.5703125" style="78" customWidth="1"/>
    <col min="10510" max="10510" width="11" style="78" customWidth="1"/>
    <col min="10511" max="10511" width="10.85546875" style="78" customWidth="1"/>
    <col min="10512" max="10512" width="14.7109375" style="78" customWidth="1"/>
    <col min="10513" max="10513" width="17.28515625" style="78" bestFit="1" customWidth="1"/>
    <col min="10514" max="10514" width="10.28515625" style="78" bestFit="1" customWidth="1"/>
    <col min="10515" max="10515" width="10.7109375" style="78" bestFit="1" customWidth="1"/>
    <col min="10516" max="10752" width="9.140625" style="78"/>
    <col min="10753" max="10753" width="2.7109375" style="78" customWidth="1"/>
    <col min="10754" max="10756" width="0.28515625" style="78" customWidth="1"/>
    <col min="10757" max="10757" width="19.42578125" style="78" bestFit="1" customWidth="1"/>
    <col min="10758" max="10758" width="65.140625" style="78" bestFit="1" customWidth="1"/>
    <col min="10759" max="10759" width="8.7109375" style="78" bestFit="1" customWidth="1"/>
    <col min="10760" max="10760" width="12.5703125" style="78" bestFit="1" customWidth="1"/>
    <col min="10761" max="10761" width="11.85546875" style="78" bestFit="1" customWidth="1"/>
    <col min="10762" max="10762" width="11.7109375" style="78" customWidth="1"/>
    <col min="10763" max="10763" width="11.7109375" style="78" bestFit="1" customWidth="1"/>
    <col min="10764" max="10764" width="12.28515625" style="78" bestFit="1" customWidth="1"/>
    <col min="10765" max="10765" width="10.5703125" style="78" customWidth="1"/>
    <col min="10766" max="10766" width="11" style="78" customWidth="1"/>
    <col min="10767" max="10767" width="10.85546875" style="78" customWidth="1"/>
    <col min="10768" max="10768" width="14.7109375" style="78" customWidth="1"/>
    <col min="10769" max="10769" width="17.28515625" style="78" bestFit="1" customWidth="1"/>
    <col min="10770" max="10770" width="10.28515625" style="78" bestFit="1" customWidth="1"/>
    <col min="10771" max="10771" width="10.7109375" style="78" bestFit="1" customWidth="1"/>
    <col min="10772" max="11008" width="9.140625" style="78"/>
    <col min="11009" max="11009" width="2.7109375" style="78" customWidth="1"/>
    <col min="11010" max="11012" width="0.28515625" style="78" customWidth="1"/>
    <col min="11013" max="11013" width="19.42578125" style="78" bestFit="1" customWidth="1"/>
    <col min="11014" max="11014" width="65.140625" style="78" bestFit="1" customWidth="1"/>
    <col min="11015" max="11015" width="8.7109375" style="78" bestFit="1" customWidth="1"/>
    <col min="11016" max="11016" width="12.5703125" style="78" bestFit="1" customWidth="1"/>
    <col min="11017" max="11017" width="11.85546875" style="78" bestFit="1" customWidth="1"/>
    <col min="11018" max="11018" width="11.7109375" style="78" customWidth="1"/>
    <col min="11019" max="11019" width="11.7109375" style="78" bestFit="1" customWidth="1"/>
    <col min="11020" max="11020" width="12.28515625" style="78" bestFit="1" customWidth="1"/>
    <col min="11021" max="11021" width="10.5703125" style="78" customWidth="1"/>
    <col min="11022" max="11022" width="11" style="78" customWidth="1"/>
    <col min="11023" max="11023" width="10.85546875" style="78" customWidth="1"/>
    <col min="11024" max="11024" width="14.7109375" style="78" customWidth="1"/>
    <col min="11025" max="11025" width="17.28515625" style="78" bestFit="1" customWidth="1"/>
    <col min="11026" max="11026" width="10.28515625" style="78" bestFit="1" customWidth="1"/>
    <col min="11027" max="11027" width="10.7109375" style="78" bestFit="1" customWidth="1"/>
    <col min="11028" max="11264" width="9.140625" style="78"/>
    <col min="11265" max="11265" width="2.7109375" style="78" customWidth="1"/>
    <col min="11266" max="11268" width="0.28515625" style="78" customWidth="1"/>
    <col min="11269" max="11269" width="19.42578125" style="78" bestFit="1" customWidth="1"/>
    <col min="11270" max="11270" width="65.140625" style="78" bestFit="1" customWidth="1"/>
    <col min="11271" max="11271" width="8.7109375" style="78" bestFit="1" customWidth="1"/>
    <col min="11272" max="11272" width="12.5703125" style="78" bestFit="1" customWidth="1"/>
    <col min="11273" max="11273" width="11.85546875" style="78" bestFit="1" customWidth="1"/>
    <col min="11274" max="11274" width="11.7109375" style="78" customWidth="1"/>
    <col min="11275" max="11275" width="11.7109375" style="78" bestFit="1" customWidth="1"/>
    <col min="11276" max="11276" width="12.28515625" style="78" bestFit="1" customWidth="1"/>
    <col min="11277" max="11277" width="10.5703125" style="78" customWidth="1"/>
    <col min="11278" max="11278" width="11" style="78" customWidth="1"/>
    <col min="11279" max="11279" width="10.85546875" style="78" customWidth="1"/>
    <col min="11280" max="11280" width="14.7109375" style="78" customWidth="1"/>
    <col min="11281" max="11281" width="17.28515625" style="78" bestFit="1" customWidth="1"/>
    <col min="11282" max="11282" width="10.28515625" style="78" bestFit="1" customWidth="1"/>
    <col min="11283" max="11283" width="10.7109375" style="78" bestFit="1" customWidth="1"/>
    <col min="11284" max="11520" width="9.140625" style="78"/>
    <col min="11521" max="11521" width="2.7109375" style="78" customWidth="1"/>
    <col min="11522" max="11524" width="0.28515625" style="78" customWidth="1"/>
    <col min="11525" max="11525" width="19.42578125" style="78" bestFit="1" customWidth="1"/>
    <col min="11526" max="11526" width="65.140625" style="78" bestFit="1" customWidth="1"/>
    <col min="11527" max="11527" width="8.7109375" style="78" bestFit="1" customWidth="1"/>
    <col min="11528" max="11528" width="12.5703125" style="78" bestFit="1" customWidth="1"/>
    <col min="11529" max="11529" width="11.85546875" style="78" bestFit="1" customWidth="1"/>
    <col min="11530" max="11530" width="11.7109375" style="78" customWidth="1"/>
    <col min="11531" max="11531" width="11.7109375" style="78" bestFit="1" customWidth="1"/>
    <col min="11532" max="11532" width="12.28515625" style="78" bestFit="1" customWidth="1"/>
    <col min="11533" max="11533" width="10.5703125" style="78" customWidth="1"/>
    <col min="11534" max="11534" width="11" style="78" customWidth="1"/>
    <col min="11535" max="11535" width="10.85546875" style="78" customWidth="1"/>
    <col min="11536" max="11536" width="14.7109375" style="78" customWidth="1"/>
    <col min="11537" max="11537" width="17.28515625" style="78" bestFit="1" customWidth="1"/>
    <col min="11538" max="11538" width="10.28515625" style="78" bestFit="1" customWidth="1"/>
    <col min="11539" max="11539" width="10.7109375" style="78" bestFit="1" customWidth="1"/>
    <col min="11540" max="11776" width="9.140625" style="78"/>
    <col min="11777" max="11777" width="2.7109375" style="78" customWidth="1"/>
    <col min="11778" max="11780" width="0.28515625" style="78" customWidth="1"/>
    <col min="11781" max="11781" width="19.42578125" style="78" bestFit="1" customWidth="1"/>
    <col min="11782" max="11782" width="65.140625" style="78" bestFit="1" customWidth="1"/>
    <col min="11783" max="11783" width="8.7109375" style="78" bestFit="1" customWidth="1"/>
    <col min="11784" max="11784" width="12.5703125" style="78" bestFit="1" customWidth="1"/>
    <col min="11785" max="11785" width="11.85546875" style="78" bestFit="1" customWidth="1"/>
    <col min="11786" max="11786" width="11.7109375" style="78" customWidth="1"/>
    <col min="11787" max="11787" width="11.7109375" style="78" bestFit="1" customWidth="1"/>
    <col min="11788" max="11788" width="12.28515625" style="78" bestFit="1" customWidth="1"/>
    <col min="11789" max="11789" width="10.5703125" style="78" customWidth="1"/>
    <col min="11790" max="11790" width="11" style="78" customWidth="1"/>
    <col min="11791" max="11791" width="10.85546875" style="78" customWidth="1"/>
    <col min="11792" max="11792" width="14.7109375" style="78" customWidth="1"/>
    <col min="11793" max="11793" width="17.28515625" style="78" bestFit="1" customWidth="1"/>
    <col min="11794" max="11794" width="10.28515625" style="78" bestFit="1" customWidth="1"/>
    <col min="11795" max="11795" width="10.7109375" style="78" bestFit="1" customWidth="1"/>
    <col min="11796" max="12032" width="9.140625" style="78"/>
    <col min="12033" max="12033" width="2.7109375" style="78" customWidth="1"/>
    <col min="12034" max="12036" width="0.28515625" style="78" customWidth="1"/>
    <col min="12037" max="12037" width="19.42578125" style="78" bestFit="1" customWidth="1"/>
    <col min="12038" max="12038" width="65.140625" style="78" bestFit="1" customWidth="1"/>
    <col min="12039" max="12039" width="8.7109375" style="78" bestFit="1" customWidth="1"/>
    <col min="12040" max="12040" width="12.5703125" style="78" bestFit="1" customWidth="1"/>
    <col min="12041" max="12041" width="11.85546875" style="78" bestFit="1" customWidth="1"/>
    <col min="12042" max="12042" width="11.7109375" style="78" customWidth="1"/>
    <col min="12043" max="12043" width="11.7109375" style="78" bestFit="1" customWidth="1"/>
    <col min="12044" max="12044" width="12.28515625" style="78" bestFit="1" customWidth="1"/>
    <col min="12045" max="12045" width="10.5703125" style="78" customWidth="1"/>
    <col min="12046" max="12046" width="11" style="78" customWidth="1"/>
    <col min="12047" max="12047" width="10.85546875" style="78" customWidth="1"/>
    <col min="12048" max="12048" width="14.7109375" style="78" customWidth="1"/>
    <col min="12049" max="12049" width="17.28515625" style="78" bestFit="1" customWidth="1"/>
    <col min="12050" max="12050" width="10.28515625" style="78" bestFit="1" customWidth="1"/>
    <col min="12051" max="12051" width="10.7109375" style="78" bestFit="1" customWidth="1"/>
    <col min="12052" max="12288" width="9.140625" style="78"/>
    <col min="12289" max="12289" width="2.7109375" style="78" customWidth="1"/>
    <col min="12290" max="12292" width="0.28515625" style="78" customWidth="1"/>
    <col min="12293" max="12293" width="19.42578125" style="78" bestFit="1" customWidth="1"/>
    <col min="12294" max="12294" width="65.140625" style="78" bestFit="1" customWidth="1"/>
    <col min="12295" max="12295" width="8.7109375" style="78" bestFit="1" customWidth="1"/>
    <col min="12296" max="12296" width="12.5703125" style="78" bestFit="1" customWidth="1"/>
    <col min="12297" max="12297" width="11.85546875" style="78" bestFit="1" customWidth="1"/>
    <col min="12298" max="12298" width="11.7109375" style="78" customWidth="1"/>
    <col min="12299" max="12299" width="11.7109375" style="78" bestFit="1" customWidth="1"/>
    <col min="12300" max="12300" width="12.28515625" style="78" bestFit="1" customWidth="1"/>
    <col min="12301" max="12301" width="10.5703125" style="78" customWidth="1"/>
    <col min="12302" max="12302" width="11" style="78" customWidth="1"/>
    <col min="12303" max="12303" width="10.85546875" style="78" customWidth="1"/>
    <col min="12304" max="12304" width="14.7109375" style="78" customWidth="1"/>
    <col min="12305" max="12305" width="17.28515625" style="78" bestFit="1" customWidth="1"/>
    <col min="12306" max="12306" width="10.28515625" style="78" bestFit="1" customWidth="1"/>
    <col min="12307" max="12307" width="10.7109375" style="78" bestFit="1" customWidth="1"/>
    <col min="12308" max="12544" width="9.140625" style="78"/>
    <col min="12545" max="12545" width="2.7109375" style="78" customWidth="1"/>
    <col min="12546" max="12548" width="0.28515625" style="78" customWidth="1"/>
    <col min="12549" max="12549" width="19.42578125" style="78" bestFit="1" customWidth="1"/>
    <col min="12550" max="12550" width="65.140625" style="78" bestFit="1" customWidth="1"/>
    <col min="12551" max="12551" width="8.7109375" style="78" bestFit="1" customWidth="1"/>
    <col min="12552" max="12552" width="12.5703125" style="78" bestFit="1" customWidth="1"/>
    <col min="12553" max="12553" width="11.85546875" style="78" bestFit="1" customWidth="1"/>
    <col min="12554" max="12554" width="11.7109375" style="78" customWidth="1"/>
    <col min="12555" max="12555" width="11.7109375" style="78" bestFit="1" customWidth="1"/>
    <col min="12556" max="12556" width="12.28515625" style="78" bestFit="1" customWidth="1"/>
    <col min="12557" max="12557" width="10.5703125" style="78" customWidth="1"/>
    <col min="12558" max="12558" width="11" style="78" customWidth="1"/>
    <col min="12559" max="12559" width="10.85546875" style="78" customWidth="1"/>
    <col min="12560" max="12560" width="14.7109375" style="78" customWidth="1"/>
    <col min="12561" max="12561" width="17.28515625" style="78" bestFit="1" customWidth="1"/>
    <col min="12562" max="12562" width="10.28515625" style="78" bestFit="1" customWidth="1"/>
    <col min="12563" max="12563" width="10.7109375" style="78" bestFit="1" customWidth="1"/>
    <col min="12564" max="12800" width="9.140625" style="78"/>
    <col min="12801" max="12801" width="2.7109375" style="78" customWidth="1"/>
    <col min="12802" max="12804" width="0.28515625" style="78" customWidth="1"/>
    <col min="12805" max="12805" width="19.42578125" style="78" bestFit="1" customWidth="1"/>
    <col min="12806" max="12806" width="65.140625" style="78" bestFit="1" customWidth="1"/>
    <col min="12807" max="12807" width="8.7109375" style="78" bestFit="1" customWidth="1"/>
    <col min="12808" max="12808" width="12.5703125" style="78" bestFit="1" customWidth="1"/>
    <col min="12809" max="12809" width="11.85546875" style="78" bestFit="1" customWidth="1"/>
    <col min="12810" max="12810" width="11.7109375" style="78" customWidth="1"/>
    <col min="12811" max="12811" width="11.7109375" style="78" bestFit="1" customWidth="1"/>
    <col min="12812" max="12812" width="12.28515625" style="78" bestFit="1" customWidth="1"/>
    <col min="12813" max="12813" width="10.5703125" style="78" customWidth="1"/>
    <col min="12814" max="12814" width="11" style="78" customWidth="1"/>
    <col min="12815" max="12815" width="10.85546875" style="78" customWidth="1"/>
    <col min="12816" max="12816" width="14.7109375" style="78" customWidth="1"/>
    <col min="12817" max="12817" width="17.28515625" style="78" bestFit="1" customWidth="1"/>
    <col min="12818" max="12818" width="10.28515625" style="78" bestFit="1" customWidth="1"/>
    <col min="12819" max="12819" width="10.7109375" style="78" bestFit="1" customWidth="1"/>
    <col min="12820" max="13056" width="9.140625" style="78"/>
    <col min="13057" max="13057" width="2.7109375" style="78" customWidth="1"/>
    <col min="13058" max="13060" width="0.28515625" style="78" customWidth="1"/>
    <col min="13061" max="13061" width="19.42578125" style="78" bestFit="1" customWidth="1"/>
    <col min="13062" max="13062" width="65.140625" style="78" bestFit="1" customWidth="1"/>
    <col min="13063" max="13063" width="8.7109375" style="78" bestFit="1" customWidth="1"/>
    <col min="13064" max="13064" width="12.5703125" style="78" bestFit="1" customWidth="1"/>
    <col min="13065" max="13065" width="11.85546875" style="78" bestFit="1" customWidth="1"/>
    <col min="13066" max="13066" width="11.7109375" style="78" customWidth="1"/>
    <col min="13067" max="13067" width="11.7109375" style="78" bestFit="1" customWidth="1"/>
    <col min="13068" max="13068" width="12.28515625" style="78" bestFit="1" customWidth="1"/>
    <col min="13069" max="13069" width="10.5703125" style="78" customWidth="1"/>
    <col min="13070" max="13070" width="11" style="78" customWidth="1"/>
    <col min="13071" max="13071" width="10.85546875" style="78" customWidth="1"/>
    <col min="13072" max="13072" width="14.7109375" style="78" customWidth="1"/>
    <col min="13073" max="13073" width="17.28515625" style="78" bestFit="1" customWidth="1"/>
    <col min="13074" max="13074" width="10.28515625" style="78" bestFit="1" customWidth="1"/>
    <col min="13075" max="13075" width="10.7109375" style="78" bestFit="1" customWidth="1"/>
    <col min="13076" max="13312" width="9.140625" style="78"/>
    <col min="13313" max="13313" width="2.7109375" style="78" customWidth="1"/>
    <col min="13314" max="13316" width="0.28515625" style="78" customWidth="1"/>
    <col min="13317" max="13317" width="19.42578125" style="78" bestFit="1" customWidth="1"/>
    <col min="13318" max="13318" width="65.140625" style="78" bestFit="1" customWidth="1"/>
    <col min="13319" max="13319" width="8.7109375" style="78" bestFit="1" customWidth="1"/>
    <col min="13320" max="13320" width="12.5703125" style="78" bestFit="1" customWidth="1"/>
    <col min="13321" max="13321" width="11.85546875" style="78" bestFit="1" customWidth="1"/>
    <col min="13322" max="13322" width="11.7109375" style="78" customWidth="1"/>
    <col min="13323" max="13323" width="11.7109375" style="78" bestFit="1" customWidth="1"/>
    <col min="13324" max="13324" width="12.28515625" style="78" bestFit="1" customWidth="1"/>
    <col min="13325" max="13325" width="10.5703125" style="78" customWidth="1"/>
    <col min="13326" max="13326" width="11" style="78" customWidth="1"/>
    <col min="13327" max="13327" width="10.85546875" style="78" customWidth="1"/>
    <col min="13328" max="13328" width="14.7109375" style="78" customWidth="1"/>
    <col min="13329" max="13329" width="17.28515625" style="78" bestFit="1" customWidth="1"/>
    <col min="13330" max="13330" width="10.28515625" style="78" bestFit="1" customWidth="1"/>
    <col min="13331" max="13331" width="10.7109375" style="78" bestFit="1" customWidth="1"/>
    <col min="13332" max="13568" width="9.140625" style="78"/>
    <col min="13569" max="13569" width="2.7109375" style="78" customWidth="1"/>
    <col min="13570" max="13572" width="0.28515625" style="78" customWidth="1"/>
    <col min="13573" max="13573" width="19.42578125" style="78" bestFit="1" customWidth="1"/>
    <col min="13574" max="13574" width="65.140625" style="78" bestFit="1" customWidth="1"/>
    <col min="13575" max="13575" width="8.7109375" style="78" bestFit="1" customWidth="1"/>
    <col min="13576" max="13576" width="12.5703125" style="78" bestFit="1" customWidth="1"/>
    <col min="13577" max="13577" width="11.85546875" style="78" bestFit="1" customWidth="1"/>
    <col min="13578" max="13578" width="11.7109375" style="78" customWidth="1"/>
    <col min="13579" max="13579" width="11.7109375" style="78" bestFit="1" customWidth="1"/>
    <col min="13580" max="13580" width="12.28515625" style="78" bestFit="1" customWidth="1"/>
    <col min="13581" max="13581" width="10.5703125" style="78" customWidth="1"/>
    <col min="13582" max="13582" width="11" style="78" customWidth="1"/>
    <col min="13583" max="13583" width="10.85546875" style="78" customWidth="1"/>
    <col min="13584" max="13584" width="14.7109375" style="78" customWidth="1"/>
    <col min="13585" max="13585" width="17.28515625" style="78" bestFit="1" customWidth="1"/>
    <col min="13586" max="13586" width="10.28515625" style="78" bestFit="1" customWidth="1"/>
    <col min="13587" max="13587" width="10.7109375" style="78" bestFit="1" customWidth="1"/>
    <col min="13588" max="13824" width="9.140625" style="78"/>
    <col min="13825" max="13825" width="2.7109375" style="78" customWidth="1"/>
    <col min="13826" max="13828" width="0.28515625" style="78" customWidth="1"/>
    <col min="13829" max="13829" width="19.42578125" style="78" bestFit="1" customWidth="1"/>
    <col min="13830" max="13830" width="65.140625" style="78" bestFit="1" customWidth="1"/>
    <col min="13831" max="13831" width="8.7109375" style="78" bestFit="1" customWidth="1"/>
    <col min="13832" max="13832" width="12.5703125" style="78" bestFit="1" customWidth="1"/>
    <col min="13833" max="13833" width="11.85546875" style="78" bestFit="1" customWidth="1"/>
    <col min="13834" max="13834" width="11.7109375" style="78" customWidth="1"/>
    <col min="13835" max="13835" width="11.7109375" style="78" bestFit="1" customWidth="1"/>
    <col min="13836" max="13836" width="12.28515625" style="78" bestFit="1" customWidth="1"/>
    <col min="13837" max="13837" width="10.5703125" style="78" customWidth="1"/>
    <col min="13838" max="13838" width="11" style="78" customWidth="1"/>
    <col min="13839" max="13839" width="10.85546875" style="78" customWidth="1"/>
    <col min="13840" max="13840" width="14.7109375" style="78" customWidth="1"/>
    <col min="13841" max="13841" width="17.28515625" style="78" bestFit="1" customWidth="1"/>
    <col min="13842" max="13842" width="10.28515625" style="78" bestFit="1" customWidth="1"/>
    <col min="13843" max="13843" width="10.7109375" style="78" bestFit="1" customWidth="1"/>
    <col min="13844" max="14080" width="9.140625" style="78"/>
    <col min="14081" max="14081" width="2.7109375" style="78" customWidth="1"/>
    <col min="14082" max="14084" width="0.28515625" style="78" customWidth="1"/>
    <col min="14085" max="14085" width="19.42578125" style="78" bestFit="1" customWidth="1"/>
    <col min="14086" max="14086" width="65.140625" style="78" bestFit="1" customWidth="1"/>
    <col min="14087" max="14087" width="8.7109375" style="78" bestFit="1" customWidth="1"/>
    <col min="14088" max="14088" width="12.5703125" style="78" bestFit="1" customWidth="1"/>
    <col min="14089" max="14089" width="11.85546875" style="78" bestFit="1" customWidth="1"/>
    <col min="14090" max="14090" width="11.7109375" style="78" customWidth="1"/>
    <col min="14091" max="14091" width="11.7109375" style="78" bestFit="1" customWidth="1"/>
    <col min="14092" max="14092" width="12.28515625" style="78" bestFit="1" customWidth="1"/>
    <col min="14093" max="14093" width="10.5703125" style="78" customWidth="1"/>
    <col min="14094" max="14094" width="11" style="78" customWidth="1"/>
    <col min="14095" max="14095" width="10.85546875" style="78" customWidth="1"/>
    <col min="14096" max="14096" width="14.7109375" style="78" customWidth="1"/>
    <col min="14097" max="14097" width="17.28515625" style="78" bestFit="1" customWidth="1"/>
    <col min="14098" max="14098" width="10.28515625" style="78" bestFit="1" customWidth="1"/>
    <col min="14099" max="14099" width="10.7109375" style="78" bestFit="1" customWidth="1"/>
    <col min="14100" max="14336" width="9.140625" style="78"/>
    <col min="14337" max="14337" width="2.7109375" style="78" customWidth="1"/>
    <col min="14338" max="14340" width="0.28515625" style="78" customWidth="1"/>
    <col min="14341" max="14341" width="19.42578125" style="78" bestFit="1" customWidth="1"/>
    <col min="14342" max="14342" width="65.140625" style="78" bestFit="1" customWidth="1"/>
    <col min="14343" max="14343" width="8.7109375" style="78" bestFit="1" customWidth="1"/>
    <col min="14344" max="14344" width="12.5703125" style="78" bestFit="1" customWidth="1"/>
    <col min="14345" max="14345" width="11.85546875" style="78" bestFit="1" customWidth="1"/>
    <col min="14346" max="14346" width="11.7109375" style="78" customWidth="1"/>
    <col min="14347" max="14347" width="11.7109375" style="78" bestFit="1" customWidth="1"/>
    <col min="14348" max="14348" width="12.28515625" style="78" bestFit="1" customWidth="1"/>
    <col min="14349" max="14349" width="10.5703125" style="78" customWidth="1"/>
    <col min="14350" max="14350" width="11" style="78" customWidth="1"/>
    <col min="14351" max="14351" width="10.85546875" style="78" customWidth="1"/>
    <col min="14352" max="14352" width="14.7109375" style="78" customWidth="1"/>
    <col min="14353" max="14353" width="17.28515625" style="78" bestFit="1" customWidth="1"/>
    <col min="14354" max="14354" width="10.28515625" style="78" bestFit="1" customWidth="1"/>
    <col min="14355" max="14355" width="10.7109375" style="78" bestFit="1" customWidth="1"/>
    <col min="14356" max="14592" width="9.140625" style="78"/>
    <col min="14593" max="14593" width="2.7109375" style="78" customWidth="1"/>
    <col min="14594" max="14596" width="0.28515625" style="78" customWidth="1"/>
    <col min="14597" max="14597" width="19.42578125" style="78" bestFit="1" customWidth="1"/>
    <col min="14598" max="14598" width="65.140625" style="78" bestFit="1" customWidth="1"/>
    <col min="14599" max="14599" width="8.7109375" style="78" bestFit="1" customWidth="1"/>
    <col min="14600" max="14600" width="12.5703125" style="78" bestFit="1" customWidth="1"/>
    <col min="14601" max="14601" width="11.85546875" style="78" bestFit="1" customWidth="1"/>
    <col min="14602" max="14602" width="11.7109375" style="78" customWidth="1"/>
    <col min="14603" max="14603" width="11.7109375" style="78" bestFit="1" customWidth="1"/>
    <col min="14604" max="14604" width="12.28515625" style="78" bestFit="1" customWidth="1"/>
    <col min="14605" max="14605" width="10.5703125" style="78" customWidth="1"/>
    <col min="14606" max="14606" width="11" style="78" customWidth="1"/>
    <col min="14607" max="14607" width="10.85546875" style="78" customWidth="1"/>
    <col min="14608" max="14608" width="14.7109375" style="78" customWidth="1"/>
    <col min="14609" max="14609" width="17.28515625" style="78" bestFit="1" customWidth="1"/>
    <col min="14610" max="14610" width="10.28515625" style="78" bestFit="1" customWidth="1"/>
    <col min="14611" max="14611" width="10.7109375" style="78" bestFit="1" customWidth="1"/>
    <col min="14612" max="14848" width="9.140625" style="78"/>
    <col min="14849" max="14849" width="2.7109375" style="78" customWidth="1"/>
    <col min="14850" max="14852" width="0.28515625" style="78" customWidth="1"/>
    <col min="14853" max="14853" width="19.42578125" style="78" bestFit="1" customWidth="1"/>
    <col min="14854" max="14854" width="65.140625" style="78" bestFit="1" customWidth="1"/>
    <col min="14855" max="14855" width="8.7109375" style="78" bestFit="1" customWidth="1"/>
    <col min="14856" max="14856" width="12.5703125" style="78" bestFit="1" customWidth="1"/>
    <col min="14857" max="14857" width="11.85546875" style="78" bestFit="1" customWidth="1"/>
    <col min="14858" max="14858" width="11.7109375" style="78" customWidth="1"/>
    <col min="14859" max="14859" width="11.7109375" style="78" bestFit="1" customWidth="1"/>
    <col min="14860" max="14860" width="12.28515625" style="78" bestFit="1" customWidth="1"/>
    <col min="14861" max="14861" width="10.5703125" style="78" customWidth="1"/>
    <col min="14862" max="14862" width="11" style="78" customWidth="1"/>
    <col min="14863" max="14863" width="10.85546875" style="78" customWidth="1"/>
    <col min="14864" max="14864" width="14.7109375" style="78" customWidth="1"/>
    <col min="14865" max="14865" width="17.28515625" style="78" bestFit="1" customWidth="1"/>
    <col min="14866" max="14866" width="10.28515625" style="78" bestFit="1" customWidth="1"/>
    <col min="14867" max="14867" width="10.7109375" style="78" bestFit="1" customWidth="1"/>
    <col min="14868" max="15104" width="9.140625" style="78"/>
    <col min="15105" max="15105" width="2.7109375" style="78" customWidth="1"/>
    <col min="15106" max="15108" width="0.28515625" style="78" customWidth="1"/>
    <col min="15109" max="15109" width="19.42578125" style="78" bestFit="1" customWidth="1"/>
    <col min="15110" max="15110" width="65.140625" style="78" bestFit="1" customWidth="1"/>
    <col min="15111" max="15111" width="8.7109375" style="78" bestFit="1" customWidth="1"/>
    <col min="15112" max="15112" width="12.5703125" style="78" bestFit="1" customWidth="1"/>
    <col min="15113" max="15113" width="11.85546875" style="78" bestFit="1" customWidth="1"/>
    <col min="15114" max="15114" width="11.7109375" style="78" customWidth="1"/>
    <col min="15115" max="15115" width="11.7109375" style="78" bestFit="1" customWidth="1"/>
    <col min="15116" max="15116" width="12.28515625" style="78" bestFit="1" customWidth="1"/>
    <col min="15117" max="15117" width="10.5703125" style="78" customWidth="1"/>
    <col min="15118" max="15118" width="11" style="78" customWidth="1"/>
    <col min="15119" max="15119" width="10.85546875" style="78" customWidth="1"/>
    <col min="15120" max="15120" width="14.7109375" style="78" customWidth="1"/>
    <col min="15121" max="15121" width="17.28515625" style="78" bestFit="1" customWidth="1"/>
    <col min="15122" max="15122" width="10.28515625" style="78" bestFit="1" customWidth="1"/>
    <col min="15123" max="15123" width="10.7109375" style="78" bestFit="1" customWidth="1"/>
    <col min="15124" max="15360" width="9.140625" style="78"/>
    <col min="15361" max="15361" width="2.7109375" style="78" customWidth="1"/>
    <col min="15362" max="15364" width="0.28515625" style="78" customWidth="1"/>
    <col min="15365" max="15365" width="19.42578125" style="78" bestFit="1" customWidth="1"/>
    <col min="15366" max="15366" width="65.140625" style="78" bestFit="1" customWidth="1"/>
    <col min="15367" max="15367" width="8.7109375" style="78" bestFit="1" customWidth="1"/>
    <col min="15368" max="15368" width="12.5703125" style="78" bestFit="1" customWidth="1"/>
    <col min="15369" max="15369" width="11.85546875" style="78" bestFit="1" customWidth="1"/>
    <col min="15370" max="15370" width="11.7109375" style="78" customWidth="1"/>
    <col min="15371" max="15371" width="11.7109375" style="78" bestFit="1" customWidth="1"/>
    <col min="15372" max="15372" width="12.28515625" style="78" bestFit="1" customWidth="1"/>
    <col min="15373" max="15373" width="10.5703125" style="78" customWidth="1"/>
    <col min="15374" max="15374" width="11" style="78" customWidth="1"/>
    <col min="15375" max="15375" width="10.85546875" style="78" customWidth="1"/>
    <col min="15376" max="15376" width="14.7109375" style="78" customWidth="1"/>
    <col min="15377" max="15377" width="17.28515625" style="78" bestFit="1" customWidth="1"/>
    <col min="15378" max="15378" width="10.28515625" style="78" bestFit="1" customWidth="1"/>
    <col min="15379" max="15379" width="10.7109375" style="78" bestFit="1" customWidth="1"/>
    <col min="15380" max="15616" width="9.140625" style="78"/>
    <col min="15617" max="15617" width="2.7109375" style="78" customWidth="1"/>
    <col min="15618" max="15620" width="0.28515625" style="78" customWidth="1"/>
    <col min="15621" max="15621" width="19.42578125" style="78" bestFit="1" customWidth="1"/>
    <col min="15622" max="15622" width="65.140625" style="78" bestFit="1" customWidth="1"/>
    <col min="15623" max="15623" width="8.7109375" style="78" bestFit="1" customWidth="1"/>
    <col min="15624" max="15624" width="12.5703125" style="78" bestFit="1" customWidth="1"/>
    <col min="15625" max="15625" width="11.85546875" style="78" bestFit="1" customWidth="1"/>
    <col min="15626" max="15626" width="11.7109375" style="78" customWidth="1"/>
    <col min="15627" max="15627" width="11.7109375" style="78" bestFit="1" customWidth="1"/>
    <col min="15628" max="15628" width="12.28515625" style="78" bestFit="1" customWidth="1"/>
    <col min="15629" max="15629" width="10.5703125" style="78" customWidth="1"/>
    <col min="15630" max="15630" width="11" style="78" customWidth="1"/>
    <col min="15631" max="15631" width="10.85546875" style="78" customWidth="1"/>
    <col min="15632" max="15632" width="14.7109375" style="78" customWidth="1"/>
    <col min="15633" max="15633" width="17.28515625" style="78" bestFit="1" customWidth="1"/>
    <col min="15634" max="15634" width="10.28515625" style="78" bestFit="1" customWidth="1"/>
    <col min="15635" max="15635" width="10.7109375" style="78" bestFit="1" customWidth="1"/>
    <col min="15636" max="15872" width="9.140625" style="78"/>
    <col min="15873" max="15873" width="2.7109375" style="78" customWidth="1"/>
    <col min="15874" max="15876" width="0.28515625" style="78" customWidth="1"/>
    <col min="15877" max="15877" width="19.42578125" style="78" bestFit="1" customWidth="1"/>
    <col min="15878" max="15878" width="65.140625" style="78" bestFit="1" customWidth="1"/>
    <col min="15879" max="15879" width="8.7109375" style="78" bestFit="1" customWidth="1"/>
    <col min="15880" max="15880" width="12.5703125" style="78" bestFit="1" customWidth="1"/>
    <col min="15881" max="15881" width="11.85546875" style="78" bestFit="1" customWidth="1"/>
    <col min="15882" max="15882" width="11.7109375" style="78" customWidth="1"/>
    <col min="15883" max="15883" width="11.7109375" style="78" bestFit="1" customWidth="1"/>
    <col min="15884" max="15884" width="12.28515625" style="78" bestFit="1" customWidth="1"/>
    <col min="15885" max="15885" width="10.5703125" style="78" customWidth="1"/>
    <col min="15886" max="15886" width="11" style="78" customWidth="1"/>
    <col min="15887" max="15887" width="10.85546875" style="78" customWidth="1"/>
    <col min="15888" max="15888" width="14.7109375" style="78" customWidth="1"/>
    <col min="15889" max="15889" width="17.28515625" style="78" bestFit="1" customWidth="1"/>
    <col min="15890" max="15890" width="10.28515625" style="78" bestFit="1" customWidth="1"/>
    <col min="15891" max="15891" width="10.7109375" style="78" bestFit="1" customWidth="1"/>
    <col min="15892" max="16128" width="9.140625" style="78"/>
    <col min="16129" max="16129" width="2.7109375" style="78" customWidth="1"/>
    <col min="16130" max="16132" width="0.28515625" style="78" customWidth="1"/>
    <col min="16133" max="16133" width="19.42578125" style="78" bestFit="1" customWidth="1"/>
    <col min="16134" max="16134" width="65.140625" style="78" bestFit="1" customWidth="1"/>
    <col min="16135" max="16135" width="8.7109375" style="78" bestFit="1" customWidth="1"/>
    <col min="16136" max="16136" width="12.5703125" style="78" bestFit="1" customWidth="1"/>
    <col min="16137" max="16137" width="11.85546875" style="78" bestFit="1" customWidth="1"/>
    <col min="16138" max="16138" width="11.7109375" style="78" customWidth="1"/>
    <col min="16139" max="16139" width="11.7109375" style="78" bestFit="1" customWidth="1"/>
    <col min="16140" max="16140" width="12.28515625" style="78" bestFit="1" customWidth="1"/>
    <col min="16141" max="16141" width="10.5703125" style="78" customWidth="1"/>
    <col min="16142" max="16142" width="11" style="78" customWidth="1"/>
    <col min="16143" max="16143" width="10.85546875" style="78" customWidth="1"/>
    <col min="16144" max="16144" width="14.7109375" style="78" customWidth="1"/>
    <col min="16145" max="16145" width="17.28515625" style="78" bestFit="1" customWidth="1"/>
    <col min="16146" max="16146" width="10.28515625" style="78" bestFit="1" customWidth="1"/>
    <col min="16147" max="16147" width="10.7109375" style="78" bestFit="1" customWidth="1"/>
    <col min="16148" max="16384" width="9.140625" style="78"/>
  </cols>
  <sheetData>
    <row r="1" spans="1:19" s="49" customFormat="1" ht="33.75" customHeight="1" x14ac:dyDescent="0.15">
      <c r="A1" s="49">
        <f>ROUND(,0)</f>
        <v>0</v>
      </c>
    </row>
    <row r="2" spans="1:19" s="49" customFormat="1" ht="43.5" customHeight="1" x14ac:dyDescent="0.15">
      <c r="E2" s="131" t="s">
        <v>241</v>
      </c>
      <c r="F2" s="132"/>
      <c r="G2" s="86" t="s">
        <v>0</v>
      </c>
      <c r="H2" s="86"/>
      <c r="I2" s="86" t="s">
        <v>1</v>
      </c>
      <c r="J2" s="86"/>
      <c r="K2" s="86"/>
    </row>
    <row r="3" spans="1:19" s="49" customFormat="1" ht="35.25" customHeight="1" x14ac:dyDescent="0.2">
      <c r="B3" s="50"/>
      <c r="C3" s="50"/>
      <c r="D3" s="50"/>
      <c r="E3" s="133" t="s">
        <v>242</v>
      </c>
      <c r="F3" s="134"/>
      <c r="G3" s="51" t="s">
        <v>2</v>
      </c>
      <c r="H3" s="51" t="s">
        <v>3</v>
      </c>
      <c r="I3" s="51" t="s">
        <v>4</v>
      </c>
      <c r="J3" s="51" t="s">
        <v>5</v>
      </c>
      <c r="K3" s="51" t="s">
        <v>6</v>
      </c>
      <c r="L3" s="51" t="s">
        <v>7</v>
      </c>
      <c r="M3" s="51" t="s">
        <v>8</v>
      </c>
      <c r="N3" s="51" t="s">
        <v>9</v>
      </c>
      <c r="O3" s="51" t="s">
        <v>10</v>
      </c>
      <c r="P3" s="51" t="s">
        <v>11</v>
      </c>
      <c r="Q3" s="51" t="s">
        <v>240</v>
      </c>
      <c r="R3" s="51" t="s">
        <v>12</v>
      </c>
      <c r="S3" s="52" t="s">
        <v>13</v>
      </c>
    </row>
    <row r="4" spans="1:19" s="49" customFormat="1" ht="13.5" customHeight="1" x14ac:dyDescent="0.2">
      <c r="B4" s="53"/>
      <c r="C4" s="53"/>
      <c r="D4" s="53"/>
      <c r="E4" s="54" t="s">
        <v>14</v>
      </c>
      <c r="F4" s="54" t="s">
        <v>15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s="49" customFormat="1" ht="13.5" customHeight="1" x14ac:dyDescent="0.2">
      <c r="B5" s="53"/>
      <c r="C5" s="53"/>
      <c r="D5" s="53"/>
      <c r="E5" s="57"/>
      <c r="F5" s="58"/>
      <c r="G5" s="59">
        <f>ROUND(G6,0)</f>
        <v>15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</row>
    <row r="6" spans="1:19" s="49" customFormat="1" ht="13.5" customHeight="1" x14ac:dyDescent="0.2">
      <c r="B6" s="61">
        <v>1</v>
      </c>
      <c r="C6" s="61">
        <v>1</v>
      </c>
      <c r="D6" s="62" t="s">
        <v>16</v>
      </c>
      <c r="E6" s="63">
        <v>10100</v>
      </c>
      <c r="F6" s="64" t="s">
        <v>17</v>
      </c>
      <c r="G6" s="65">
        <v>15</v>
      </c>
      <c r="H6" s="65">
        <v>22</v>
      </c>
      <c r="I6" s="65">
        <v>33</v>
      </c>
      <c r="J6" s="65">
        <v>2639</v>
      </c>
      <c r="K6" s="65">
        <v>483</v>
      </c>
      <c r="L6" s="65">
        <v>2307</v>
      </c>
      <c r="M6" s="65">
        <v>16</v>
      </c>
      <c r="N6" s="65">
        <v>179</v>
      </c>
      <c r="O6" s="65">
        <v>150</v>
      </c>
      <c r="P6" s="65">
        <v>32</v>
      </c>
      <c r="Q6" s="65">
        <v>7</v>
      </c>
      <c r="R6" s="65">
        <v>99</v>
      </c>
      <c r="S6" s="66">
        <f t="shared" ref="S6:S11" si="0">SUM(G6:R6)</f>
        <v>5982</v>
      </c>
    </row>
    <row r="7" spans="1:19" s="49" customFormat="1" ht="13.5" customHeight="1" x14ac:dyDescent="0.2">
      <c r="B7" s="61">
        <v>2</v>
      </c>
      <c r="C7" s="61"/>
      <c r="D7" s="67"/>
      <c r="E7" s="63">
        <v>10200</v>
      </c>
      <c r="F7" s="64" t="s">
        <v>18</v>
      </c>
      <c r="G7" s="65">
        <v>6</v>
      </c>
      <c r="H7" s="65">
        <v>16</v>
      </c>
      <c r="I7" s="65">
        <v>31</v>
      </c>
      <c r="J7" s="65">
        <v>23</v>
      </c>
      <c r="K7" s="65">
        <v>343</v>
      </c>
      <c r="L7" s="65">
        <v>2746</v>
      </c>
      <c r="M7" s="65">
        <v>18</v>
      </c>
      <c r="N7" s="65">
        <v>135</v>
      </c>
      <c r="O7" s="65">
        <v>122</v>
      </c>
      <c r="P7" s="65">
        <v>31</v>
      </c>
      <c r="Q7" s="65">
        <v>8</v>
      </c>
      <c r="R7" s="65">
        <v>115</v>
      </c>
      <c r="S7" s="66">
        <f t="shared" si="0"/>
        <v>3594</v>
      </c>
    </row>
    <row r="8" spans="1:19" s="49" customFormat="1" ht="13.5" customHeight="1" x14ac:dyDescent="0.2">
      <c r="B8" s="61">
        <v>3</v>
      </c>
      <c r="C8" s="61"/>
      <c r="D8" s="67"/>
      <c r="E8" s="63">
        <v>10300</v>
      </c>
      <c r="F8" s="64" t="s">
        <v>19</v>
      </c>
      <c r="G8" s="65">
        <v>11</v>
      </c>
      <c r="H8" s="65">
        <v>41</v>
      </c>
      <c r="I8" s="65">
        <v>95</v>
      </c>
      <c r="J8" s="65">
        <v>46</v>
      </c>
      <c r="K8" s="65">
        <v>615</v>
      </c>
      <c r="L8" s="65">
        <v>4846</v>
      </c>
      <c r="M8" s="65">
        <v>409</v>
      </c>
      <c r="N8" s="65">
        <v>420</v>
      </c>
      <c r="O8" s="65">
        <v>239</v>
      </c>
      <c r="P8" s="65">
        <v>65</v>
      </c>
      <c r="Q8" s="65">
        <v>16</v>
      </c>
      <c r="R8" s="65">
        <v>221</v>
      </c>
      <c r="S8" s="66">
        <f t="shared" si="0"/>
        <v>7024</v>
      </c>
    </row>
    <row r="9" spans="1:19" s="49" customFormat="1" ht="13.5" customHeight="1" x14ac:dyDescent="0.2">
      <c r="B9" s="61">
        <v>4</v>
      </c>
      <c r="C9" s="61"/>
      <c r="D9" s="67"/>
      <c r="E9" s="63">
        <v>10400</v>
      </c>
      <c r="F9" s="64" t="s">
        <v>20</v>
      </c>
      <c r="G9" s="65">
        <v>62</v>
      </c>
      <c r="H9" s="65">
        <v>64</v>
      </c>
      <c r="I9" s="65">
        <v>163</v>
      </c>
      <c r="J9" s="65">
        <v>447</v>
      </c>
      <c r="K9" s="65">
        <v>1589</v>
      </c>
      <c r="L9" s="65">
        <v>14043</v>
      </c>
      <c r="M9" s="65">
        <v>92</v>
      </c>
      <c r="N9" s="65">
        <v>691</v>
      </c>
      <c r="O9" s="65">
        <v>628</v>
      </c>
      <c r="P9" s="65">
        <v>169</v>
      </c>
      <c r="Q9" s="65">
        <v>43</v>
      </c>
      <c r="R9" s="65">
        <v>578</v>
      </c>
      <c r="S9" s="66">
        <f t="shared" si="0"/>
        <v>18569</v>
      </c>
    </row>
    <row r="10" spans="1:19" s="49" customFormat="1" ht="13.5" customHeight="1" x14ac:dyDescent="0.2">
      <c r="B10" s="61">
        <v>5</v>
      </c>
      <c r="C10" s="61"/>
      <c r="D10" s="67"/>
      <c r="E10" s="63">
        <v>10500</v>
      </c>
      <c r="F10" s="64" t="s">
        <v>21</v>
      </c>
      <c r="G10" s="65">
        <v>8193</v>
      </c>
      <c r="H10" s="65">
        <v>55</v>
      </c>
      <c r="I10" s="65">
        <v>1956</v>
      </c>
      <c r="J10" s="65">
        <v>180</v>
      </c>
      <c r="K10" s="65">
        <v>2191</v>
      </c>
      <c r="L10" s="65">
        <v>8238</v>
      </c>
      <c r="M10" s="65">
        <v>56</v>
      </c>
      <c r="N10" s="65">
        <v>539</v>
      </c>
      <c r="O10" s="65">
        <v>649</v>
      </c>
      <c r="P10" s="65">
        <v>246</v>
      </c>
      <c r="Q10" s="65">
        <v>26</v>
      </c>
      <c r="R10" s="65">
        <v>403</v>
      </c>
      <c r="S10" s="66">
        <f t="shared" si="0"/>
        <v>22732</v>
      </c>
    </row>
    <row r="11" spans="1:19" s="49" customFormat="1" ht="13.5" customHeight="1" x14ac:dyDescent="0.2">
      <c r="B11" s="61">
        <v>6</v>
      </c>
      <c r="C11" s="61"/>
      <c r="D11" s="67"/>
      <c r="E11" s="63">
        <v>10600</v>
      </c>
      <c r="F11" s="64" t="s">
        <v>22</v>
      </c>
      <c r="G11" s="65">
        <v>18</v>
      </c>
      <c r="H11" s="65">
        <v>31</v>
      </c>
      <c r="I11" s="65">
        <v>1147</v>
      </c>
      <c r="J11" s="65">
        <v>444</v>
      </c>
      <c r="K11" s="65">
        <v>499</v>
      </c>
      <c r="L11" s="65">
        <v>2617</v>
      </c>
      <c r="M11" s="65">
        <v>20</v>
      </c>
      <c r="N11" s="65">
        <v>238</v>
      </c>
      <c r="O11" s="65">
        <v>469</v>
      </c>
      <c r="P11" s="65">
        <v>55</v>
      </c>
      <c r="Q11" s="65">
        <v>9</v>
      </c>
      <c r="R11" s="65">
        <v>190</v>
      </c>
      <c r="S11" s="66">
        <f t="shared" si="0"/>
        <v>5737</v>
      </c>
    </row>
    <row r="12" spans="1:19" s="49" customFormat="1" ht="13.5" customHeight="1" x14ac:dyDescent="0.15">
      <c r="B12" s="68"/>
      <c r="C12" s="69">
        <v>1</v>
      </c>
      <c r="D12" s="68"/>
      <c r="E12" s="56"/>
      <c r="F12" s="70" t="s">
        <v>23</v>
      </c>
      <c r="G12" s="71">
        <f>SUM(G6:G11)</f>
        <v>8305</v>
      </c>
      <c r="H12" s="71">
        <f t="shared" ref="H12:S12" si="1">SUM(H6:H11)</f>
        <v>229</v>
      </c>
      <c r="I12" s="71">
        <f t="shared" si="1"/>
        <v>3425</v>
      </c>
      <c r="J12" s="71">
        <f t="shared" si="1"/>
        <v>3779</v>
      </c>
      <c r="K12" s="71">
        <f t="shared" si="1"/>
        <v>5720</v>
      </c>
      <c r="L12" s="71">
        <f t="shared" si="1"/>
        <v>34797</v>
      </c>
      <c r="M12" s="71">
        <f t="shared" si="1"/>
        <v>611</v>
      </c>
      <c r="N12" s="71">
        <f t="shared" si="1"/>
        <v>2202</v>
      </c>
      <c r="O12" s="71">
        <f t="shared" si="1"/>
        <v>2257</v>
      </c>
      <c r="P12" s="71">
        <f t="shared" si="1"/>
        <v>598</v>
      </c>
      <c r="Q12" s="71">
        <f t="shared" si="1"/>
        <v>109</v>
      </c>
      <c r="R12" s="71">
        <f t="shared" si="1"/>
        <v>1606</v>
      </c>
      <c r="S12" s="71">
        <f t="shared" si="1"/>
        <v>63638</v>
      </c>
    </row>
    <row r="13" spans="1:19" s="49" customFormat="1" ht="13.5" customHeight="1" x14ac:dyDescent="0.2">
      <c r="B13" s="53"/>
      <c r="C13" s="53"/>
      <c r="D13" s="53"/>
      <c r="E13" s="54" t="s">
        <v>14</v>
      </c>
      <c r="F13" s="54" t="s">
        <v>24</v>
      </c>
      <c r="G13" s="5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56"/>
    </row>
    <row r="14" spans="1:19" s="49" customFormat="1" ht="13.5" customHeight="1" x14ac:dyDescent="0.2">
      <c r="B14" s="53"/>
      <c r="C14" s="53"/>
      <c r="D14" s="53"/>
      <c r="E14" s="57"/>
      <c r="F14" s="58"/>
      <c r="G14" s="5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0"/>
    </row>
    <row r="15" spans="1:19" s="49" customFormat="1" ht="13.5" customHeight="1" x14ac:dyDescent="0.2">
      <c r="B15" s="61">
        <v>7</v>
      </c>
      <c r="C15" s="61">
        <v>2</v>
      </c>
      <c r="D15" s="62" t="s">
        <v>25</v>
      </c>
      <c r="E15" s="63">
        <v>20100</v>
      </c>
      <c r="F15" s="64" t="s">
        <v>26</v>
      </c>
      <c r="G15" s="65">
        <v>11</v>
      </c>
      <c r="H15" s="65">
        <v>11</v>
      </c>
      <c r="I15" s="65">
        <v>6975</v>
      </c>
      <c r="J15" s="65">
        <v>27</v>
      </c>
      <c r="K15" s="65">
        <v>403</v>
      </c>
      <c r="L15" s="65">
        <v>281</v>
      </c>
      <c r="M15" s="65">
        <v>3</v>
      </c>
      <c r="N15" s="65">
        <v>58</v>
      </c>
      <c r="O15" s="65">
        <v>170</v>
      </c>
      <c r="P15" s="65">
        <v>54</v>
      </c>
      <c r="Q15" s="65">
        <v>1</v>
      </c>
      <c r="R15" s="65">
        <v>215</v>
      </c>
      <c r="S15" s="66">
        <f>SUM(G15:R15)</f>
        <v>8209</v>
      </c>
    </row>
    <row r="16" spans="1:19" s="49" customFormat="1" ht="13.5" customHeight="1" x14ac:dyDescent="0.2">
      <c r="B16" s="53"/>
      <c r="C16" s="53"/>
      <c r="D16" s="53"/>
      <c r="E16" s="72">
        <v>20201</v>
      </c>
      <c r="F16" s="73" t="s">
        <v>27</v>
      </c>
      <c r="G16" s="74">
        <f>G17+G18</f>
        <v>342</v>
      </c>
      <c r="H16" s="74">
        <f t="shared" ref="H16:M16" si="2">H17+H18</f>
        <v>77</v>
      </c>
      <c r="I16" s="74">
        <f t="shared" si="2"/>
        <v>72234</v>
      </c>
      <c r="J16" s="74">
        <f t="shared" si="2"/>
        <v>77</v>
      </c>
      <c r="K16" s="74">
        <f t="shared" si="2"/>
        <v>1802</v>
      </c>
      <c r="L16" s="74">
        <f t="shared" si="2"/>
        <v>3145</v>
      </c>
      <c r="M16" s="74">
        <f t="shared" si="2"/>
        <v>31</v>
      </c>
      <c r="N16" s="74">
        <f>N17+N18</f>
        <v>827</v>
      </c>
      <c r="O16" s="74">
        <f>O17+O18</f>
        <v>1126</v>
      </c>
      <c r="P16" s="74">
        <f>P17+P18</f>
        <v>125</v>
      </c>
      <c r="Q16" s="74">
        <f>Q17+Q18</f>
        <v>14</v>
      </c>
      <c r="R16" s="74">
        <f>R17+R18</f>
        <v>243</v>
      </c>
      <c r="S16" s="75">
        <f>SUM(G16:R16)</f>
        <v>80043</v>
      </c>
    </row>
    <row r="17" spans="2:19" s="49" customFormat="1" ht="13.5" customHeight="1" x14ac:dyDescent="0.2">
      <c r="B17" s="61">
        <v>8</v>
      </c>
      <c r="C17" s="61"/>
      <c r="D17" s="62" t="s">
        <v>28</v>
      </c>
      <c r="E17" s="63">
        <v>20201</v>
      </c>
      <c r="F17" s="64" t="s">
        <v>29</v>
      </c>
      <c r="G17" s="65">
        <v>342</v>
      </c>
      <c r="H17" s="65">
        <v>77</v>
      </c>
      <c r="I17" s="65">
        <v>59522</v>
      </c>
      <c r="J17" s="65">
        <v>77</v>
      </c>
      <c r="K17" s="65">
        <v>1802</v>
      </c>
      <c r="L17" s="65">
        <v>3145</v>
      </c>
      <c r="M17" s="65">
        <v>31</v>
      </c>
      <c r="N17" s="65">
        <v>827</v>
      </c>
      <c r="O17" s="65">
        <v>1126</v>
      </c>
      <c r="P17" s="65">
        <v>125</v>
      </c>
      <c r="Q17" s="65">
        <v>14</v>
      </c>
      <c r="R17" s="65">
        <v>243</v>
      </c>
      <c r="S17" s="66">
        <f>SUM(G17:R17)</f>
        <v>67331</v>
      </c>
    </row>
    <row r="18" spans="2:19" s="49" customFormat="1" ht="13.5" customHeight="1" x14ac:dyDescent="0.2">
      <c r="B18" s="61">
        <v>9</v>
      </c>
      <c r="C18" s="61"/>
      <c r="D18" s="67"/>
      <c r="E18" s="63">
        <v>20202</v>
      </c>
      <c r="F18" s="64" t="s">
        <v>30</v>
      </c>
      <c r="G18" s="65"/>
      <c r="H18" s="65"/>
      <c r="I18" s="65">
        <v>12712</v>
      </c>
      <c r="J18" s="65"/>
      <c r="K18" s="65"/>
      <c r="L18" s="65"/>
      <c r="M18" s="65"/>
      <c r="N18" s="65"/>
      <c r="O18" s="65"/>
      <c r="P18" s="65"/>
      <c r="Q18" s="65"/>
      <c r="R18" s="65"/>
      <c r="S18" s="66">
        <f>SUM(G18:R18)</f>
        <v>12712</v>
      </c>
    </row>
    <row r="19" spans="2:19" s="49" customFormat="1" ht="13.5" customHeight="1" x14ac:dyDescent="0.2">
      <c r="B19" s="53"/>
      <c r="C19" s="53"/>
      <c r="D19" s="53"/>
      <c r="E19" s="57"/>
      <c r="F19" s="58"/>
      <c r="G19" s="65"/>
      <c r="H19" s="59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0"/>
    </row>
    <row r="20" spans="2:19" s="49" customFormat="1" ht="13.5" customHeight="1" x14ac:dyDescent="0.2">
      <c r="B20" s="61">
        <v>10</v>
      </c>
      <c r="C20" s="61"/>
      <c r="D20" s="62" t="s">
        <v>31</v>
      </c>
      <c r="E20" s="63">
        <v>20300</v>
      </c>
      <c r="F20" s="64" t="s">
        <v>32</v>
      </c>
      <c r="G20" s="65">
        <v>216</v>
      </c>
      <c r="H20" s="65">
        <v>224</v>
      </c>
      <c r="I20" s="65">
        <v>6015</v>
      </c>
      <c r="J20" s="65">
        <v>353</v>
      </c>
      <c r="K20" s="65">
        <v>1377</v>
      </c>
      <c r="L20" s="65">
        <v>9660</v>
      </c>
      <c r="M20" s="65">
        <v>82</v>
      </c>
      <c r="N20" s="65">
        <v>3623</v>
      </c>
      <c r="O20" s="65">
        <v>449</v>
      </c>
      <c r="P20" s="65">
        <v>454</v>
      </c>
      <c r="Q20" s="65">
        <v>38</v>
      </c>
      <c r="R20" s="65">
        <v>688</v>
      </c>
      <c r="S20" s="66">
        <f>SUM(G20:R20)</f>
        <v>23179</v>
      </c>
    </row>
    <row r="21" spans="2:19" s="49" customFormat="1" ht="13.5" customHeight="1" x14ac:dyDescent="0.2">
      <c r="B21" s="53"/>
      <c r="C21" s="53"/>
      <c r="D21" s="53"/>
      <c r="E21" s="72">
        <v>20401</v>
      </c>
      <c r="F21" s="73" t="s">
        <v>33</v>
      </c>
      <c r="G21" s="74">
        <f t="shared" ref="G21:R21" si="3">G22+G23</f>
        <v>92107</v>
      </c>
      <c r="H21" s="74">
        <f t="shared" si="3"/>
        <v>5</v>
      </c>
      <c r="I21" s="74">
        <f t="shared" si="3"/>
        <v>98499.046809535546</v>
      </c>
      <c r="J21" s="74">
        <f t="shared" si="3"/>
        <v>43</v>
      </c>
      <c r="K21" s="74">
        <f t="shared" si="3"/>
        <v>561</v>
      </c>
      <c r="L21" s="74">
        <f t="shared" si="3"/>
        <v>1879</v>
      </c>
      <c r="M21" s="74">
        <f t="shared" si="3"/>
        <v>13</v>
      </c>
      <c r="N21" s="74">
        <f t="shared" si="3"/>
        <v>94</v>
      </c>
      <c r="O21" s="74">
        <f t="shared" si="3"/>
        <v>172</v>
      </c>
      <c r="P21" s="74">
        <f t="shared" si="3"/>
        <v>35</v>
      </c>
      <c r="Q21" s="74">
        <f t="shared" si="3"/>
        <v>6</v>
      </c>
      <c r="R21" s="74">
        <f t="shared" si="3"/>
        <v>82</v>
      </c>
      <c r="S21" s="75">
        <f>SUM(G21:R21)</f>
        <v>193496.04680953553</v>
      </c>
    </row>
    <row r="22" spans="2:19" s="49" customFormat="1" ht="13.5" customHeight="1" x14ac:dyDescent="0.2">
      <c r="B22" s="61">
        <v>11</v>
      </c>
      <c r="C22" s="61"/>
      <c r="D22" s="62" t="s">
        <v>34</v>
      </c>
      <c r="E22" s="63">
        <v>20401</v>
      </c>
      <c r="F22" s="64" t="s">
        <v>35</v>
      </c>
      <c r="G22" s="65">
        <v>4</v>
      </c>
      <c r="H22" s="65">
        <v>1</v>
      </c>
      <c r="I22" s="65">
        <v>73422.740922680052</v>
      </c>
      <c r="J22" s="65">
        <v>5</v>
      </c>
      <c r="K22" s="65">
        <v>304</v>
      </c>
      <c r="L22" s="65">
        <v>369</v>
      </c>
      <c r="M22" s="65">
        <v>3</v>
      </c>
      <c r="N22" s="65">
        <v>21</v>
      </c>
      <c r="O22" s="65">
        <v>93</v>
      </c>
      <c r="P22" s="65">
        <v>11</v>
      </c>
      <c r="Q22" s="65">
        <v>1</v>
      </c>
      <c r="R22" s="65">
        <v>18</v>
      </c>
      <c r="S22" s="66">
        <f>SUM(G22:R22)</f>
        <v>74252.740922680052</v>
      </c>
    </row>
    <row r="23" spans="2:19" s="49" customFormat="1" ht="13.5" customHeight="1" x14ac:dyDescent="0.2">
      <c r="B23" s="61">
        <v>12</v>
      </c>
      <c r="C23" s="61"/>
      <c r="D23" s="67"/>
      <c r="E23" s="63">
        <v>20402</v>
      </c>
      <c r="F23" s="64" t="s">
        <v>36</v>
      </c>
      <c r="G23" s="65">
        <v>92103</v>
      </c>
      <c r="H23" s="65">
        <v>4</v>
      </c>
      <c r="I23" s="65">
        <v>25076.305886855491</v>
      </c>
      <c r="J23" s="65">
        <v>38</v>
      </c>
      <c r="K23" s="65">
        <v>257</v>
      </c>
      <c r="L23" s="65">
        <v>1510</v>
      </c>
      <c r="M23" s="65">
        <v>10</v>
      </c>
      <c r="N23" s="65">
        <v>73</v>
      </c>
      <c r="O23" s="65">
        <v>79</v>
      </c>
      <c r="P23" s="65">
        <v>24</v>
      </c>
      <c r="Q23" s="65">
        <v>5</v>
      </c>
      <c r="R23" s="65">
        <v>64</v>
      </c>
      <c r="S23" s="66">
        <f>SUM(G23:R23)</f>
        <v>119243.30588685549</v>
      </c>
    </row>
    <row r="24" spans="2:19" s="49" customFormat="1" ht="13.5" customHeight="1" x14ac:dyDescent="0.2">
      <c r="B24" s="53"/>
      <c r="C24" s="53"/>
      <c r="D24" s="53"/>
      <c r="E24" s="57"/>
      <c r="F24" s="58"/>
      <c r="G24" s="65"/>
      <c r="H24" s="65"/>
      <c r="I24" s="59"/>
      <c r="J24" s="65"/>
      <c r="K24" s="65"/>
      <c r="L24" s="65"/>
      <c r="M24" s="65"/>
      <c r="N24" s="65"/>
      <c r="O24" s="65"/>
      <c r="P24" s="65"/>
      <c r="Q24" s="65"/>
      <c r="R24" s="65"/>
      <c r="S24" s="60"/>
    </row>
    <row r="25" spans="2:19" s="49" customFormat="1" ht="13.5" customHeight="1" x14ac:dyDescent="0.2">
      <c r="B25" s="61">
        <v>13</v>
      </c>
      <c r="C25" s="61"/>
      <c r="D25" s="62" t="s">
        <v>37</v>
      </c>
      <c r="E25" s="63">
        <v>20500</v>
      </c>
      <c r="F25" s="64" t="s">
        <v>38</v>
      </c>
      <c r="G25" s="65"/>
      <c r="H25" s="65"/>
      <c r="I25" s="65">
        <v>4080.0044898611886</v>
      </c>
      <c r="J25" s="65"/>
      <c r="K25" s="65"/>
      <c r="L25" s="65"/>
      <c r="M25" s="65"/>
      <c r="N25" s="65"/>
      <c r="O25" s="65"/>
      <c r="P25" s="65"/>
      <c r="Q25" s="65"/>
      <c r="R25" s="65"/>
      <c r="S25" s="66">
        <f>SUM(G25:R25)</f>
        <v>4080.0044898611886</v>
      </c>
    </row>
    <row r="26" spans="2:19" s="49" customFormat="1" ht="13.5" customHeight="1" x14ac:dyDescent="0.2">
      <c r="B26" s="53"/>
      <c r="C26" s="53"/>
      <c r="D26" s="53"/>
      <c r="E26" s="72">
        <v>20601</v>
      </c>
      <c r="F26" s="73" t="s">
        <v>39</v>
      </c>
      <c r="G26" s="74">
        <f t="shared" ref="G26:R26" si="4">G27+G28+G29</f>
        <v>23471</v>
      </c>
      <c r="H26" s="74">
        <f t="shared" si="4"/>
        <v>447</v>
      </c>
      <c r="I26" s="74">
        <f t="shared" si="4"/>
        <v>99727</v>
      </c>
      <c r="J26" s="74">
        <f t="shared" si="4"/>
        <v>6789</v>
      </c>
      <c r="K26" s="74">
        <f t="shared" si="4"/>
        <v>18161</v>
      </c>
      <c r="L26" s="74">
        <f t="shared" si="4"/>
        <v>50657</v>
      </c>
      <c r="M26" s="74">
        <f t="shared" si="4"/>
        <v>367</v>
      </c>
      <c r="N26" s="74">
        <f t="shared" si="4"/>
        <v>5349</v>
      </c>
      <c r="O26" s="74">
        <f t="shared" si="4"/>
        <v>5268</v>
      </c>
      <c r="P26" s="74">
        <f t="shared" si="4"/>
        <v>4725</v>
      </c>
      <c r="Q26" s="74">
        <f t="shared" si="4"/>
        <v>172</v>
      </c>
      <c r="R26" s="74">
        <f t="shared" si="4"/>
        <v>5244</v>
      </c>
      <c r="S26" s="75">
        <f>SUM(G26:R26)</f>
        <v>220377</v>
      </c>
    </row>
    <row r="27" spans="2:19" s="49" customFormat="1" ht="13.5" customHeight="1" x14ac:dyDescent="0.2">
      <c r="B27" s="61">
        <v>14</v>
      </c>
      <c r="C27" s="61"/>
      <c r="D27" s="62" t="s">
        <v>40</v>
      </c>
      <c r="E27" s="63">
        <v>20601</v>
      </c>
      <c r="F27" s="64" t="s">
        <v>41</v>
      </c>
      <c r="G27" s="65">
        <v>12967</v>
      </c>
      <c r="H27" s="65">
        <v>311</v>
      </c>
      <c r="I27" s="65">
        <v>53968</v>
      </c>
      <c r="J27" s="65">
        <v>3548</v>
      </c>
      <c r="K27" s="65">
        <v>10869</v>
      </c>
      <c r="L27" s="65">
        <v>35322</v>
      </c>
      <c r="M27" s="65">
        <v>253</v>
      </c>
      <c r="N27" s="65">
        <v>3595</v>
      </c>
      <c r="O27" s="65">
        <v>3420</v>
      </c>
      <c r="P27" s="65">
        <v>2989</v>
      </c>
      <c r="Q27" s="65">
        <v>118</v>
      </c>
      <c r="R27" s="65">
        <v>4488</v>
      </c>
      <c r="S27" s="66">
        <f>SUM(G27:R27)</f>
        <v>131848</v>
      </c>
    </row>
    <row r="28" spans="2:19" s="49" customFormat="1" ht="13.5" customHeight="1" x14ac:dyDescent="0.2">
      <c r="B28" s="61">
        <v>15</v>
      </c>
      <c r="C28" s="61"/>
      <c r="D28" s="67"/>
      <c r="E28" s="63">
        <v>20602</v>
      </c>
      <c r="F28" s="64" t="s">
        <v>42</v>
      </c>
      <c r="G28" s="65">
        <v>10292</v>
      </c>
      <c r="H28" s="65">
        <v>92</v>
      </c>
      <c r="I28" s="65">
        <v>23297</v>
      </c>
      <c r="J28" s="65">
        <v>2880</v>
      </c>
      <c r="K28" s="65">
        <v>5540</v>
      </c>
      <c r="L28" s="65">
        <v>9869</v>
      </c>
      <c r="M28" s="65">
        <v>74</v>
      </c>
      <c r="N28" s="65">
        <v>1160</v>
      </c>
      <c r="O28" s="65">
        <v>1291</v>
      </c>
      <c r="P28" s="65">
        <v>1121</v>
      </c>
      <c r="Q28" s="65">
        <v>35</v>
      </c>
      <c r="R28" s="65">
        <v>508</v>
      </c>
      <c r="S28" s="66">
        <f>SUM(G28:R28)</f>
        <v>56159</v>
      </c>
    </row>
    <row r="29" spans="2:19" s="49" customFormat="1" ht="13.5" customHeight="1" x14ac:dyDescent="0.2">
      <c r="B29" s="61">
        <v>16</v>
      </c>
      <c r="C29" s="61"/>
      <c r="D29" s="67"/>
      <c r="E29" s="63">
        <v>20603</v>
      </c>
      <c r="F29" s="64" t="s">
        <v>43</v>
      </c>
      <c r="G29" s="65">
        <v>212</v>
      </c>
      <c r="H29" s="65">
        <v>44</v>
      </c>
      <c r="I29" s="65">
        <v>22462</v>
      </c>
      <c r="J29" s="65">
        <v>361</v>
      </c>
      <c r="K29" s="65">
        <v>1752</v>
      </c>
      <c r="L29" s="65">
        <v>5466</v>
      </c>
      <c r="M29" s="65">
        <v>40</v>
      </c>
      <c r="N29" s="65">
        <v>594</v>
      </c>
      <c r="O29" s="65">
        <v>557</v>
      </c>
      <c r="P29" s="65">
        <v>615</v>
      </c>
      <c r="Q29" s="65">
        <v>19</v>
      </c>
      <c r="R29" s="65">
        <v>248</v>
      </c>
      <c r="S29" s="66">
        <f>SUM(G29:R29)</f>
        <v>32370</v>
      </c>
    </row>
    <row r="30" spans="2:19" s="49" customFormat="1" ht="13.5" customHeight="1" x14ac:dyDescent="0.2">
      <c r="B30" s="53"/>
      <c r="C30" s="53"/>
      <c r="D30" s="53"/>
      <c r="E30" s="57"/>
      <c r="F30" s="58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0"/>
    </row>
    <row r="31" spans="2:19" s="49" customFormat="1" ht="13.5" customHeight="1" x14ac:dyDescent="0.2">
      <c r="B31" s="61">
        <v>17</v>
      </c>
      <c r="C31" s="61"/>
      <c r="D31" s="62" t="s">
        <v>44</v>
      </c>
      <c r="E31" s="63">
        <v>20700</v>
      </c>
      <c r="F31" s="64" t="s">
        <v>45</v>
      </c>
      <c r="G31" s="65">
        <v>2958</v>
      </c>
      <c r="H31" s="65">
        <v>18</v>
      </c>
      <c r="I31" s="65">
        <v>7698</v>
      </c>
      <c r="J31" s="65">
        <v>44</v>
      </c>
      <c r="K31" s="65">
        <v>1007</v>
      </c>
      <c r="L31" s="65">
        <v>669</v>
      </c>
      <c r="M31" s="65">
        <v>9</v>
      </c>
      <c r="N31" s="65">
        <v>166</v>
      </c>
      <c r="O31" s="65">
        <v>692</v>
      </c>
      <c r="P31" s="65">
        <v>112</v>
      </c>
      <c r="Q31" s="65">
        <v>4</v>
      </c>
      <c r="R31" s="65">
        <v>57</v>
      </c>
      <c r="S31" s="66">
        <f t="shared" ref="S31:S38" si="5">SUM(G31:R31)</f>
        <v>13434</v>
      </c>
    </row>
    <row r="32" spans="2:19" s="49" customFormat="1" ht="13.5" customHeight="1" x14ac:dyDescent="0.2">
      <c r="B32" s="53"/>
      <c r="C32" s="53"/>
      <c r="D32" s="53"/>
      <c r="E32" s="72">
        <v>20801</v>
      </c>
      <c r="F32" s="73" t="s">
        <v>46</v>
      </c>
      <c r="G32" s="74">
        <f>G33+G34+G35+G36+G37+G38+G39+G40</f>
        <v>4360</v>
      </c>
      <c r="H32" s="74">
        <f>H33+H34+H35+H36+H37+H38+H39+H40</f>
        <v>377</v>
      </c>
      <c r="I32" s="74">
        <f>I33+I34+I35+I36+I37+I38+I39+I40</f>
        <v>15750</v>
      </c>
      <c r="J32" s="74">
        <f t="shared" ref="J32:R32" si="6">J33+J34+J35+J36+J37+J38+J39+J40</f>
        <v>16384</v>
      </c>
      <c r="K32" s="74">
        <f t="shared" si="6"/>
        <v>5623</v>
      </c>
      <c r="L32" s="74">
        <f t="shared" si="6"/>
        <v>42180</v>
      </c>
      <c r="M32" s="74">
        <f t="shared" si="6"/>
        <v>284</v>
      </c>
      <c r="N32" s="74">
        <f t="shared" si="6"/>
        <v>2846</v>
      </c>
      <c r="O32" s="74">
        <f t="shared" si="6"/>
        <v>2411</v>
      </c>
      <c r="P32" s="74">
        <f t="shared" si="6"/>
        <v>1005</v>
      </c>
      <c r="Q32" s="74">
        <f t="shared" si="6"/>
        <v>132</v>
      </c>
      <c r="R32" s="74">
        <f t="shared" si="6"/>
        <v>1890</v>
      </c>
      <c r="S32" s="75">
        <f t="shared" si="5"/>
        <v>93242</v>
      </c>
    </row>
    <row r="33" spans="2:19" s="49" customFormat="1" ht="13.5" customHeight="1" x14ac:dyDescent="0.2">
      <c r="B33" s="61">
        <v>18</v>
      </c>
      <c r="C33" s="61"/>
      <c r="D33" s="62" t="s">
        <v>47</v>
      </c>
      <c r="E33" s="63">
        <v>20801</v>
      </c>
      <c r="F33" s="64" t="s">
        <v>48</v>
      </c>
      <c r="G33" s="65">
        <v>2564</v>
      </c>
      <c r="H33" s="65">
        <v>228</v>
      </c>
      <c r="I33" s="65">
        <v>11105</v>
      </c>
      <c r="J33" s="65">
        <v>13138</v>
      </c>
      <c r="K33" s="65">
        <v>2658</v>
      </c>
      <c r="L33" s="65">
        <v>11418</v>
      </c>
      <c r="M33" s="65">
        <v>79</v>
      </c>
      <c r="N33" s="65">
        <v>776</v>
      </c>
      <c r="O33" s="65">
        <v>1014</v>
      </c>
      <c r="P33" s="65">
        <v>490</v>
      </c>
      <c r="Q33" s="65">
        <v>37</v>
      </c>
      <c r="R33" s="65">
        <v>496</v>
      </c>
      <c r="S33" s="66">
        <f t="shared" si="5"/>
        <v>44003</v>
      </c>
    </row>
    <row r="34" spans="2:19" s="49" customFormat="1" ht="13.5" customHeight="1" x14ac:dyDescent="0.2">
      <c r="B34" s="61">
        <v>19</v>
      </c>
      <c r="C34" s="61"/>
      <c r="D34" s="67"/>
      <c r="E34" s="63">
        <v>20802</v>
      </c>
      <c r="F34" s="64" t="s">
        <v>49</v>
      </c>
      <c r="G34" s="65">
        <v>332</v>
      </c>
      <c r="H34" s="65">
        <v>57</v>
      </c>
      <c r="I34" s="65">
        <v>2323</v>
      </c>
      <c r="J34" s="65">
        <v>389</v>
      </c>
      <c r="K34" s="65">
        <v>1161</v>
      </c>
      <c r="L34" s="65">
        <v>7686</v>
      </c>
      <c r="M34" s="65">
        <v>52</v>
      </c>
      <c r="N34" s="65">
        <v>478</v>
      </c>
      <c r="O34" s="65">
        <v>455</v>
      </c>
      <c r="P34" s="65">
        <v>252</v>
      </c>
      <c r="Q34" s="65">
        <v>24</v>
      </c>
      <c r="R34" s="65">
        <v>418</v>
      </c>
      <c r="S34" s="66">
        <f t="shared" si="5"/>
        <v>13627</v>
      </c>
    </row>
    <row r="35" spans="2:19" s="49" customFormat="1" ht="13.5" customHeight="1" x14ac:dyDescent="0.2">
      <c r="B35" s="61">
        <v>20</v>
      </c>
      <c r="C35" s="61"/>
      <c r="D35" s="67"/>
      <c r="E35" s="63">
        <v>20803</v>
      </c>
      <c r="F35" s="64" t="s">
        <v>50</v>
      </c>
      <c r="G35" s="65">
        <v>1121</v>
      </c>
      <c r="H35" s="65">
        <v>54</v>
      </c>
      <c r="I35" s="65">
        <v>808</v>
      </c>
      <c r="J35" s="65">
        <v>375</v>
      </c>
      <c r="K35" s="65">
        <v>1011</v>
      </c>
      <c r="L35" s="65">
        <v>15843</v>
      </c>
      <c r="M35" s="65">
        <v>102</v>
      </c>
      <c r="N35" s="65">
        <v>688</v>
      </c>
      <c r="O35" s="65">
        <v>623</v>
      </c>
      <c r="P35" s="65">
        <v>153</v>
      </c>
      <c r="Q35" s="65">
        <v>48</v>
      </c>
      <c r="R35" s="65">
        <v>647</v>
      </c>
      <c r="S35" s="66">
        <f t="shared" si="5"/>
        <v>21473</v>
      </c>
    </row>
    <row r="36" spans="2:19" s="49" customFormat="1" ht="13.5" customHeight="1" x14ac:dyDescent="0.2">
      <c r="B36" s="61">
        <v>21</v>
      </c>
      <c r="C36" s="61"/>
      <c r="D36" s="67"/>
      <c r="E36" s="63">
        <v>20804</v>
      </c>
      <c r="F36" s="64" t="s">
        <v>51</v>
      </c>
      <c r="G36" s="65">
        <v>45</v>
      </c>
      <c r="H36" s="65">
        <v>2</v>
      </c>
      <c r="I36" s="65">
        <v>15</v>
      </c>
      <c r="J36" s="65">
        <v>2127</v>
      </c>
      <c r="K36" s="65">
        <v>169</v>
      </c>
      <c r="L36" s="65">
        <v>657</v>
      </c>
      <c r="M36" s="65">
        <v>5</v>
      </c>
      <c r="N36" s="65">
        <v>40</v>
      </c>
      <c r="O36" s="65">
        <v>57</v>
      </c>
      <c r="P36" s="65">
        <v>23</v>
      </c>
      <c r="Q36" s="65">
        <v>2</v>
      </c>
      <c r="R36" s="65">
        <v>29</v>
      </c>
      <c r="S36" s="66">
        <f t="shared" si="5"/>
        <v>3171</v>
      </c>
    </row>
    <row r="37" spans="2:19" s="49" customFormat="1" ht="13.5" customHeight="1" x14ac:dyDescent="0.2">
      <c r="B37" s="61">
        <v>22</v>
      </c>
      <c r="C37" s="61"/>
      <c r="D37" s="67"/>
      <c r="E37" s="63">
        <v>20805</v>
      </c>
      <c r="F37" s="64" t="s">
        <v>52</v>
      </c>
      <c r="G37" s="65">
        <v>297</v>
      </c>
      <c r="H37" s="65">
        <v>31</v>
      </c>
      <c r="I37" s="65">
        <v>416</v>
      </c>
      <c r="J37" s="65">
        <v>335</v>
      </c>
      <c r="K37" s="65">
        <v>517</v>
      </c>
      <c r="L37" s="65">
        <v>5969</v>
      </c>
      <c r="M37" s="65">
        <v>42</v>
      </c>
      <c r="N37" s="65">
        <v>831</v>
      </c>
      <c r="O37" s="65">
        <v>220</v>
      </c>
      <c r="P37" s="65">
        <v>69</v>
      </c>
      <c r="Q37" s="65">
        <v>19</v>
      </c>
      <c r="R37" s="65">
        <v>271</v>
      </c>
      <c r="S37" s="66">
        <f t="shared" si="5"/>
        <v>9017</v>
      </c>
    </row>
    <row r="38" spans="2:19" s="49" customFormat="1" ht="13.5" customHeight="1" x14ac:dyDescent="0.2">
      <c r="B38" s="61">
        <v>23</v>
      </c>
      <c r="C38" s="61"/>
      <c r="D38" s="67"/>
      <c r="E38" s="63">
        <v>20806</v>
      </c>
      <c r="F38" s="64" t="s">
        <v>53</v>
      </c>
      <c r="G38" s="65">
        <v>1</v>
      </c>
      <c r="H38" s="65">
        <v>5</v>
      </c>
      <c r="I38" s="65">
        <v>1083</v>
      </c>
      <c r="J38" s="65">
        <v>20</v>
      </c>
      <c r="K38" s="65">
        <v>107</v>
      </c>
      <c r="L38" s="65">
        <v>607</v>
      </c>
      <c r="M38" s="65">
        <v>4</v>
      </c>
      <c r="N38" s="65">
        <v>33</v>
      </c>
      <c r="O38" s="65">
        <v>42</v>
      </c>
      <c r="P38" s="65">
        <v>18</v>
      </c>
      <c r="Q38" s="65">
        <v>2</v>
      </c>
      <c r="R38" s="65">
        <v>29</v>
      </c>
      <c r="S38" s="66">
        <f t="shared" si="5"/>
        <v>1951</v>
      </c>
    </row>
    <row r="39" spans="2:19" s="49" customFormat="1" ht="13.5" customHeight="1" x14ac:dyDescent="0.2">
      <c r="B39" s="61">
        <v>24</v>
      </c>
      <c r="C39" s="61"/>
      <c r="D39" s="67"/>
      <c r="E39" s="63">
        <v>20807</v>
      </c>
      <c r="F39" s="64" t="s">
        <v>54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6"/>
    </row>
    <row r="40" spans="2:19" s="49" customFormat="1" ht="13.5" customHeight="1" x14ac:dyDescent="0.2">
      <c r="B40" s="61">
        <v>25</v>
      </c>
      <c r="C40" s="61"/>
      <c r="D40" s="67"/>
      <c r="E40" s="63">
        <v>20808</v>
      </c>
      <c r="F40" s="64" t="s">
        <v>55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6"/>
    </row>
    <row r="41" spans="2:19" s="49" customFormat="1" ht="13.5" customHeight="1" x14ac:dyDescent="0.2">
      <c r="B41" s="53"/>
      <c r="C41" s="53"/>
      <c r="D41" s="53"/>
      <c r="E41" s="72">
        <v>20901</v>
      </c>
      <c r="F41" s="73" t="s">
        <v>56</v>
      </c>
      <c r="G41" s="74">
        <f>G42+G43+G44+G45+G46+G47</f>
        <v>217</v>
      </c>
      <c r="H41" s="74">
        <f t="shared" ref="H41:M41" si="7">H42+H43+H44+H45+H46+H47</f>
        <v>23</v>
      </c>
      <c r="I41" s="74">
        <f t="shared" si="7"/>
        <v>16601</v>
      </c>
      <c r="J41" s="74">
        <f t="shared" si="7"/>
        <v>60</v>
      </c>
      <c r="K41" s="74">
        <f t="shared" si="7"/>
        <v>825</v>
      </c>
      <c r="L41" s="74">
        <f t="shared" si="7"/>
        <v>2564</v>
      </c>
      <c r="M41" s="74">
        <f t="shared" si="7"/>
        <v>18</v>
      </c>
      <c r="N41" s="74">
        <f>N42+N43+N44+N45+N46+N47</f>
        <v>194</v>
      </c>
      <c r="O41" s="74">
        <f>O42+O43+O44+O45+O46+O47</f>
        <v>325</v>
      </c>
      <c r="P41" s="74">
        <f>P42+P43+P44+P45+P46+P47</f>
        <v>119</v>
      </c>
      <c r="Q41" s="74">
        <f>Q42+Q43+Q44+Q45+Q46+Q47</f>
        <v>9</v>
      </c>
      <c r="R41" s="74">
        <f>R42+R43+R44+R45+R46+R47</f>
        <v>118</v>
      </c>
      <c r="S41" s="75">
        <f>SUM(G41:R41)</f>
        <v>21073</v>
      </c>
    </row>
    <row r="42" spans="2:19" s="49" customFormat="1" ht="13.5" customHeight="1" x14ac:dyDescent="0.2">
      <c r="B42" s="61">
        <v>26</v>
      </c>
      <c r="C42" s="61"/>
      <c r="D42" s="62" t="s">
        <v>57</v>
      </c>
      <c r="E42" s="63">
        <v>20901</v>
      </c>
      <c r="F42" s="64" t="s">
        <v>50</v>
      </c>
      <c r="G42" s="65">
        <v>213</v>
      </c>
      <c r="H42" s="65">
        <v>16</v>
      </c>
      <c r="I42" s="65">
        <v>3290</v>
      </c>
      <c r="J42" s="65">
        <v>54</v>
      </c>
      <c r="K42" s="65">
        <v>178</v>
      </c>
      <c r="L42" s="65">
        <v>2159</v>
      </c>
      <c r="M42" s="65">
        <v>14</v>
      </c>
      <c r="N42" s="65">
        <v>113</v>
      </c>
      <c r="O42" s="65">
        <v>125</v>
      </c>
      <c r="P42" s="65">
        <v>24</v>
      </c>
      <c r="Q42" s="65">
        <v>7</v>
      </c>
      <c r="R42" s="65">
        <v>90</v>
      </c>
      <c r="S42" s="66">
        <f>SUM(G42:R42)</f>
        <v>6283</v>
      </c>
    </row>
    <row r="43" spans="2:19" s="49" customFormat="1" ht="13.5" customHeight="1" x14ac:dyDescent="0.2">
      <c r="B43" s="61">
        <v>27</v>
      </c>
      <c r="C43" s="61"/>
      <c r="D43" s="67"/>
      <c r="E43" s="63">
        <v>20902</v>
      </c>
      <c r="F43" s="64" t="s">
        <v>51</v>
      </c>
      <c r="G43" s="65">
        <v>3</v>
      </c>
      <c r="H43" s="65">
        <v>5</v>
      </c>
      <c r="I43" s="65">
        <v>9792</v>
      </c>
      <c r="J43" s="65">
        <v>4</v>
      </c>
      <c r="K43" s="65">
        <v>477</v>
      </c>
      <c r="L43" s="65">
        <v>268</v>
      </c>
      <c r="M43" s="65">
        <v>3</v>
      </c>
      <c r="N43" s="65">
        <v>58</v>
      </c>
      <c r="O43" s="65">
        <v>145</v>
      </c>
      <c r="P43" s="65">
        <v>70</v>
      </c>
      <c r="Q43" s="65">
        <v>1</v>
      </c>
      <c r="R43" s="65">
        <v>18</v>
      </c>
      <c r="S43" s="66">
        <f>SUM(G43:R43)</f>
        <v>10844</v>
      </c>
    </row>
    <row r="44" spans="2:19" s="49" customFormat="1" ht="13.5" customHeight="1" x14ac:dyDescent="0.2">
      <c r="B44" s="61">
        <v>28</v>
      </c>
      <c r="C44" s="61"/>
      <c r="D44" s="67"/>
      <c r="E44" s="63">
        <v>20903</v>
      </c>
      <c r="F44" s="64" t="s">
        <v>52</v>
      </c>
      <c r="G44" s="65"/>
      <c r="H44" s="65"/>
      <c r="I44" s="65">
        <v>162</v>
      </c>
      <c r="J44" s="65"/>
      <c r="K44" s="65"/>
      <c r="L44" s="65"/>
      <c r="M44" s="65"/>
      <c r="N44" s="65"/>
      <c r="O44" s="65"/>
      <c r="P44" s="65"/>
      <c r="Q44" s="65"/>
      <c r="R44" s="65"/>
      <c r="S44" s="66">
        <f>SUM(G44:R44)</f>
        <v>162</v>
      </c>
    </row>
    <row r="45" spans="2:19" s="49" customFormat="1" ht="13.5" customHeight="1" x14ac:dyDescent="0.2">
      <c r="B45" s="61">
        <v>29</v>
      </c>
      <c r="C45" s="61"/>
      <c r="D45" s="67"/>
      <c r="E45" s="63">
        <v>20904</v>
      </c>
      <c r="F45" s="64" t="s">
        <v>53</v>
      </c>
      <c r="G45" s="65">
        <v>1</v>
      </c>
      <c r="H45" s="65">
        <v>2</v>
      </c>
      <c r="I45" s="65">
        <v>3357</v>
      </c>
      <c r="J45" s="65">
        <v>2</v>
      </c>
      <c r="K45" s="65">
        <v>170</v>
      </c>
      <c r="L45" s="65">
        <v>137</v>
      </c>
      <c r="M45" s="65">
        <v>1</v>
      </c>
      <c r="N45" s="65">
        <v>23</v>
      </c>
      <c r="O45" s="65">
        <v>55</v>
      </c>
      <c r="P45" s="65">
        <v>25</v>
      </c>
      <c r="Q45" s="65">
        <v>1</v>
      </c>
      <c r="R45" s="65">
        <v>10</v>
      </c>
      <c r="S45" s="66">
        <f>SUM(G45:R45)</f>
        <v>3784</v>
      </c>
    </row>
    <row r="46" spans="2:19" s="49" customFormat="1" ht="13.5" customHeight="1" x14ac:dyDescent="0.2">
      <c r="B46" s="61">
        <v>30</v>
      </c>
      <c r="C46" s="61"/>
      <c r="D46" s="67"/>
      <c r="E46" s="63">
        <v>20905</v>
      </c>
      <c r="F46" s="64" t="s">
        <v>55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6"/>
    </row>
    <row r="47" spans="2:19" s="49" customFormat="1" ht="13.5" customHeight="1" x14ac:dyDescent="0.2">
      <c r="B47" s="61">
        <v>31</v>
      </c>
      <c r="C47" s="61"/>
      <c r="D47" s="67"/>
      <c r="E47" s="63">
        <v>20906</v>
      </c>
      <c r="F47" s="64" t="s">
        <v>54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</row>
    <row r="48" spans="2:19" s="49" customFormat="1" ht="13.5" customHeight="1" x14ac:dyDescent="0.2">
      <c r="B48" s="53"/>
      <c r="C48" s="53"/>
      <c r="D48" s="53"/>
      <c r="E48" s="72">
        <v>21001</v>
      </c>
      <c r="F48" s="73" t="s">
        <v>58</v>
      </c>
      <c r="G48" s="74">
        <f>G49+G50+G51+G52+G53+G54</f>
        <v>2443</v>
      </c>
      <c r="H48" s="74">
        <f>H49+H50+H51+H52+H53+H54</f>
        <v>156</v>
      </c>
      <c r="I48" s="74">
        <f>I49+I50+I51+I52+I53+I54</f>
        <v>85501</v>
      </c>
      <c r="J48" s="74">
        <f t="shared" ref="J48:R48" si="8">J49+J50+J51+J52+J53+J54</f>
        <v>959</v>
      </c>
      <c r="K48" s="74">
        <f t="shared" si="8"/>
        <v>4709</v>
      </c>
      <c r="L48" s="74">
        <f t="shared" si="8"/>
        <v>15766</v>
      </c>
      <c r="M48" s="74">
        <f t="shared" si="8"/>
        <v>114</v>
      </c>
      <c r="N48" s="74">
        <f t="shared" si="8"/>
        <v>1457</v>
      </c>
      <c r="O48" s="74">
        <f t="shared" si="8"/>
        <v>1761</v>
      </c>
      <c r="P48" s="74">
        <f t="shared" si="8"/>
        <v>635</v>
      </c>
      <c r="Q48" s="74">
        <f t="shared" si="8"/>
        <v>53</v>
      </c>
      <c r="R48" s="74">
        <f t="shared" si="8"/>
        <v>803</v>
      </c>
      <c r="S48" s="75">
        <f t="shared" ref="S48:S54" si="9">SUM(G48:R48)</f>
        <v>114357</v>
      </c>
    </row>
    <row r="49" spans="2:19" s="49" customFormat="1" ht="13.5" customHeight="1" x14ac:dyDescent="0.2">
      <c r="B49" s="61">
        <v>32</v>
      </c>
      <c r="C49" s="61"/>
      <c r="D49" s="62" t="s">
        <v>59</v>
      </c>
      <c r="E49" s="63">
        <v>21001</v>
      </c>
      <c r="F49" s="64" t="s">
        <v>50</v>
      </c>
      <c r="G49" s="65">
        <v>616</v>
      </c>
      <c r="H49" s="65">
        <v>102</v>
      </c>
      <c r="I49" s="65">
        <v>19189</v>
      </c>
      <c r="J49" s="65">
        <v>752</v>
      </c>
      <c r="K49" s="65">
        <v>1096</v>
      </c>
      <c r="L49" s="65">
        <v>10377</v>
      </c>
      <c r="M49" s="65">
        <v>71</v>
      </c>
      <c r="N49" s="65">
        <v>899</v>
      </c>
      <c r="O49" s="65">
        <v>553</v>
      </c>
      <c r="P49" s="65">
        <v>115</v>
      </c>
      <c r="Q49" s="65">
        <v>33</v>
      </c>
      <c r="R49" s="65">
        <v>477</v>
      </c>
      <c r="S49" s="66">
        <f t="shared" si="9"/>
        <v>34280</v>
      </c>
    </row>
    <row r="50" spans="2:19" s="49" customFormat="1" ht="13.5" customHeight="1" x14ac:dyDescent="0.2">
      <c r="B50" s="61">
        <v>33</v>
      </c>
      <c r="C50" s="61"/>
      <c r="D50" s="67"/>
      <c r="E50" s="63">
        <v>21002</v>
      </c>
      <c r="F50" s="64" t="s">
        <v>51</v>
      </c>
      <c r="G50" s="65">
        <v>12</v>
      </c>
      <c r="H50" s="65">
        <v>8</v>
      </c>
      <c r="I50" s="65">
        <v>14136</v>
      </c>
      <c r="J50" s="65">
        <v>6</v>
      </c>
      <c r="K50" s="65">
        <v>697</v>
      </c>
      <c r="L50" s="65">
        <v>488</v>
      </c>
      <c r="M50" s="65">
        <v>5</v>
      </c>
      <c r="N50" s="65">
        <v>89</v>
      </c>
      <c r="O50" s="65">
        <v>234</v>
      </c>
      <c r="P50" s="65">
        <v>102</v>
      </c>
      <c r="Q50" s="65">
        <v>2</v>
      </c>
      <c r="R50" s="65">
        <v>30</v>
      </c>
      <c r="S50" s="66">
        <f t="shared" si="9"/>
        <v>15809</v>
      </c>
    </row>
    <row r="51" spans="2:19" s="49" customFormat="1" ht="13.5" customHeight="1" x14ac:dyDescent="0.2">
      <c r="B51" s="61">
        <v>34</v>
      </c>
      <c r="C51" s="61"/>
      <c r="D51" s="67"/>
      <c r="E51" s="63">
        <v>21003</v>
      </c>
      <c r="F51" s="64" t="s">
        <v>52</v>
      </c>
      <c r="G51" s="65">
        <v>3</v>
      </c>
      <c r="H51" s="65"/>
      <c r="I51" s="65">
        <v>3797</v>
      </c>
      <c r="J51" s="65">
        <v>16</v>
      </c>
      <c r="K51" s="65">
        <v>11</v>
      </c>
      <c r="L51" s="65">
        <v>75</v>
      </c>
      <c r="M51" s="65">
        <v>1</v>
      </c>
      <c r="N51" s="65">
        <v>4</v>
      </c>
      <c r="O51" s="65">
        <v>5</v>
      </c>
      <c r="P51" s="65">
        <v>2</v>
      </c>
      <c r="Q51" s="65"/>
      <c r="R51" s="65">
        <v>9</v>
      </c>
      <c r="S51" s="66">
        <f t="shared" si="9"/>
        <v>3923</v>
      </c>
    </row>
    <row r="52" spans="2:19" s="49" customFormat="1" ht="13.5" customHeight="1" x14ac:dyDescent="0.2">
      <c r="B52" s="61">
        <v>35</v>
      </c>
      <c r="C52" s="61"/>
      <c r="D52" s="67"/>
      <c r="E52" s="63">
        <v>21004</v>
      </c>
      <c r="F52" s="64" t="s">
        <v>53</v>
      </c>
      <c r="G52" s="65">
        <v>1665</v>
      </c>
      <c r="H52" s="65">
        <v>31</v>
      </c>
      <c r="I52" s="65">
        <v>46716</v>
      </c>
      <c r="J52" s="65">
        <v>55</v>
      </c>
      <c r="K52" s="65">
        <v>2550</v>
      </c>
      <c r="L52" s="65">
        <v>3023</v>
      </c>
      <c r="M52" s="65">
        <v>25</v>
      </c>
      <c r="N52" s="65">
        <v>376</v>
      </c>
      <c r="O52" s="65">
        <v>836</v>
      </c>
      <c r="P52" s="65">
        <v>371</v>
      </c>
      <c r="Q52" s="65">
        <v>12</v>
      </c>
      <c r="R52" s="65">
        <v>207</v>
      </c>
      <c r="S52" s="66">
        <f t="shared" si="9"/>
        <v>55867</v>
      </c>
    </row>
    <row r="53" spans="2:19" s="49" customFormat="1" ht="13.5" customHeight="1" x14ac:dyDescent="0.2">
      <c r="B53" s="61">
        <v>36</v>
      </c>
      <c r="C53" s="61"/>
      <c r="D53" s="67"/>
      <c r="E53" s="63">
        <v>21005</v>
      </c>
      <c r="F53" s="64" t="s">
        <v>55</v>
      </c>
      <c r="G53" s="65">
        <v>147</v>
      </c>
      <c r="H53" s="65">
        <v>15</v>
      </c>
      <c r="I53" s="65">
        <v>1414</v>
      </c>
      <c r="J53" s="65">
        <v>130</v>
      </c>
      <c r="K53" s="65">
        <v>343</v>
      </c>
      <c r="L53" s="65">
        <v>1798</v>
      </c>
      <c r="M53" s="65">
        <v>12</v>
      </c>
      <c r="N53" s="65">
        <v>88</v>
      </c>
      <c r="O53" s="65">
        <v>129</v>
      </c>
      <c r="P53" s="65">
        <v>43</v>
      </c>
      <c r="Q53" s="65">
        <v>6</v>
      </c>
      <c r="R53" s="65">
        <v>80</v>
      </c>
      <c r="S53" s="66">
        <f t="shared" si="9"/>
        <v>4205</v>
      </c>
    </row>
    <row r="54" spans="2:19" s="49" customFormat="1" ht="13.5" customHeight="1" x14ac:dyDescent="0.2">
      <c r="B54" s="61">
        <v>37</v>
      </c>
      <c r="C54" s="61"/>
      <c r="D54" s="67"/>
      <c r="E54" s="63">
        <v>21006</v>
      </c>
      <c r="F54" s="64" t="s">
        <v>54</v>
      </c>
      <c r="G54" s="65"/>
      <c r="H54" s="65"/>
      <c r="I54" s="65">
        <v>249</v>
      </c>
      <c r="J54" s="65"/>
      <c r="K54" s="65">
        <v>12</v>
      </c>
      <c r="L54" s="65">
        <v>5</v>
      </c>
      <c r="M54" s="65"/>
      <c r="N54" s="65">
        <v>1</v>
      </c>
      <c r="O54" s="65">
        <v>4</v>
      </c>
      <c r="P54" s="65">
        <v>2</v>
      </c>
      <c r="Q54" s="65"/>
      <c r="R54" s="65"/>
      <c r="S54" s="66">
        <f t="shared" si="9"/>
        <v>273</v>
      </c>
    </row>
    <row r="55" spans="2:19" s="49" customFormat="1" ht="13.5" customHeight="1" x14ac:dyDescent="0.2">
      <c r="B55" s="53"/>
      <c r="C55" s="53"/>
      <c r="D55" s="53"/>
      <c r="E55" s="57"/>
      <c r="F55" s="58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0"/>
    </row>
    <row r="56" spans="2:19" s="49" customFormat="1" ht="13.5" customHeight="1" x14ac:dyDescent="0.2">
      <c r="B56" s="61">
        <v>38</v>
      </c>
      <c r="C56" s="61"/>
      <c r="D56" s="62" t="s">
        <v>60</v>
      </c>
      <c r="E56" s="63">
        <v>21100</v>
      </c>
      <c r="F56" s="64" t="s">
        <v>61</v>
      </c>
      <c r="G56" s="65"/>
      <c r="H56" s="65"/>
      <c r="I56" s="65">
        <v>1956</v>
      </c>
      <c r="J56" s="65"/>
      <c r="K56" s="65"/>
      <c r="L56" s="65"/>
      <c r="M56" s="65"/>
      <c r="N56" s="65"/>
      <c r="O56" s="65"/>
      <c r="P56" s="65"/>
      <c r="Q56" s="65"/>
      <c r="R56" s="65"/>
      <c r="S56" s="66">
        <f>SUM(G56:R56)</f>
        <v>1956</v>
      </c>
    </row>
    <row r="57" spans="2:19" s="49" customFormat="1" ht="13.5" customHeight="1" x14ac:dyDescent="0.15">
      <c r="B57" s="68"/>
      <c r="C57" s="69">
        <v>2</v>
      </c>
      <c r="D57" s="68"/>
      <c r="E57" s="56"/>
      <c r="F57" s="70" t="s">
        <v>62</v>
      </c>
      <c r="G57" s="71">
        <f>G56+G48+G41+G32+G31+G26+G21+G20+G16+G15</f>
        <v>126125</v>
      </c>
      <c r="H57" s="71">
        <f>H56+H48+H41+H32+H31+H26+H21+H20+H16+H15</f>
        <v>1338</v>
      </c>
      <c r="I57" s="71">
        <f>I56+I48+I41+I32+I31+I26+I21+I20+I16+I15+I25</f>
        <v>415036.05129939673</v>
      </c>
      <c r="J57" s="71">
        <f t="shared" ref="J57:R57" si="10">J56+J48+J41+J32+J31+J26+J21+J20+J16+J15</f>
        <v>24736</v>
      </c>
      <c r="K57" s="71">
        <f t="shared" si="10"/>
        <v>34468</v>
      </c>
      <c r="L57" s="71">
        <f t="shared" si="10"/>
        <v>126801</v>
      </c>
      <c r="M57" s="71">
        <f t="shared" si="10"/>
        <v>921</v>
      </c>
      <c r="N57" s="71">
        <f t="shared" si="10"/>
        <v>14614</v>
      </c>
      <c r="O57" s="71">
        <f t="shared" si="10"/>
        <v>12374</v>
      </c>
      <c r="P57" s="71">
        <f t="shared" si="10"/>
        <v>7264</v>
      </c>
      <c r="Q57" s="71">
        <f t="shared" si="10"/>
        <v>429</v>
      </c>
      <c r="R57" s="71">
        <f t="shared" si="10"/>
        <v>9340</v>
      </c>
      <c r="S57" s="71">
        <f>SUM(G57:R57)</f>
        <v>773446.05129939667</v>
      </c>
    </row>
    <row r="58" spans="2:19" s="49" customFormat="1" ht="13.5" customHeight="1" x14ac:dyDescent="0.2">
      <c r="B58" s="53"/>
      <c r="C58" s="53"/>
      <c r="D58" s="53"/>
      <c r="E58" s="54" t="s">
        <v>14</v>
      </c>
      <c r="F58" s="54" t="s">
        <v>63</v>
      </c>
      <c r="G58" s="5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56"/>
    </row>
    <row r="59" spans="2:19" s="49" customFormat="1" ht="13.5" customHeight="1" x14ac:dyDescent="0.2">
      <c r="B59" s="53"/>
      <c r="C59" s="53"/>
      <c r="D59" s="53"/>
      <c r="E59" s="57"/>
      <c r="F59" s="58"/>
      <c r="G59" s="59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0"/>
    </row>
    <row r="60" spans="2:19" s="49" customFormat="1" ht="13.5" customHeight="1" x14ac:dyDescent="0.2">
      <c r="B60" s="61">
        <v>39</v>
      </c>
      <c r="C60" s="61">
        <v>3</v>
      </c>
      <c r="D60" s="62" t="s">
        <v>64</v>
      </c>
      <c r="E60" s="63">
        <v>30100</v>
      </c>
      <c r="F60" s="64" t="s">
        <v>65</v>
      </c>
      <c r="G60" s="65">
        <v>879</v>
      </c>
      <c r="H60" s="65">
        <v>84</v>
      </c>
      <c r="I60" s="65">
        <v>271</v>
      </c>
      <c r="J60" s="65">
        <v>598</v>
      </c>
      <c r="K60" s="65">
        <v>2261</v>
      </c>
      <c r="L60" s="65">
        <v>13011</v>
      </c>
      <c r="M60" s="65">
        <v>95</v>
      </c>
      <c r="N60" s="65">
        <v>2037</v>
      </c>
      <c r="O60" s="65">
        <v>745</v>
      </c>
      <c r="P60" s="65">
        <v>756</v>
      </c>
      <c r="Q60" s="65">
        <v>44</v>
      </c>
      <c r="R60" s="65">
        <v>591</v>
      </c>
      <c r="S60" s="66">
        <f>SUM(G60:R60)</f>
        <v>21372</v>
      </c>
    </row>
    <row r="61" spans="2:19" s="49" customFormat="1" ht="13.5" customHeight="1" x14ac:dyDescent="0.2">
      <c r="B61" s="53"/>
      <c r="C61" s="53"/>
      <c r="D61" s="53"/>
      <c r="E61" s="72">
        <v>30201</v>
      </c>
      <c r="F61" s="73" t="s">
        <v>66</v>
      </c>
      <c r="G61" s="74">
        <f t="shared" ref="G61:R61" si="11">G62+G63</f>
        <v>12601</v>
      </c>
      <c r="H61" s="74">
        <f t="shared" si="11"/>
        <v>649</v>
      </c>
      <c r="I61" s="74">
        <f t="shared" si="11"/>
        <v>344424</v>
      </c>
      <c r="J61" s="74">
        <f t="shared" si="11"/>
        <v>5977</v>
      </c>
      <c r="K61" s="74">
        <f t="shared" si="11"/>
        <v>16523</v>
      </c>
      <c r="L61" s="74">
        <f t="shared" si="11"/>
        <v>81914</v>
      </c>
      <c r="M61" s="74">
        <f t="shared" si="11"/>
        <v>569</v>
      </c>
      <c r="N61" s="74">
        <f t="shared" si="11"/>
        <v>9782</v>
      </c>
      <c r="O61" s="74">
        <f t="shared" si="11"/>
        <v>3646</v>
      </c>
      <c r="P61" s="74">
        <f t="shared" si="11"/>
        <v>5593</v>
      </c>
      <c r="Q61" s="74">
        <f t="shared" si="11"/>
        <v>263</v>
      </c>
      <c r="R61" s="74">
        <f t="shared" si="11"/>
        <v>3578</v>
      </c>
      <c r="S61" s="75">
        <f>SUM(G61:R61)</f>
        <v>485519</v>
      </c>
    </row>
    <row r="62" spans="2:19" s="49" customFormat="1" ht="13.5" customHeight="1" x14ac:dyDescent="0.2">
      <c r="B62" s="61">
        <v>40</v>
      </c>
      <c r="C62" s="61"/>
      <c r="D62" s="62" t="s">
        <v>67</v>
      </c>
      <c r="E62" s="63">
        <v>30201</v>
      </c>
      <c r="F62" s="64" t="s">
        <v>68</v>
      </c>
      <c r="G62" s="65">
        <v>1497</v>
      </c>
      <c r="H62" s="65">
        <v>52</v>
      </c>
      <c r="I62" s="65">
        <v>226</v>
      </c>
      <c r="J62" s="65">
        <v>302</v>
      </c>
      <c r="K62" s="65">
        <v>1060</v>
      </c>
      <c r="L62" s="65">
        <v>5507</v>
      </c>
      <c r="M62" s="65">
        <v>38</v>
      </c>
      <c r="N62" s="65">
        <v>553</v>
      </c>
      <c r="O62" s="65">
        <v>226</v>
      </c>
      <c r="P62" s="65">
        <v>558</v>
      </c>
      <c r="Q62" s="65">
        <v>17</v>
      </c>
      <c r="R62" s="65">
        <v>238</v>
      </c>
      <c r="S62" s="66">
        <f>SUM(G62:R62)</f>
        <v>10274</v>
      </c>
    </row>
    <row r="63" spans="2:19" s="49" customFormat="1" ht="13.5" customHeight="1" x14ac:dyDescent="0.2">
      <c r="B63" s="61">
        <v>41</v>
      </c>
      <c r="C63" s="61"/>
      <c r="D63" s="67"/>
      <c r="E63" s="63">
        <v>30202</v>
      </c>
      <c r="F63" s="64" t="s">
        <v>69</v>
      </c>
      <c r="G63" s="65">
        <v>11104</v>
      </c>
      <c r="H63" s="65">
        <v>597</v>
      </c>
      <c r="I63" s="65">
        <v>344198</v>
      </c>
      <c r="J63" s="65">
        <v>5675</v>
      </c>
      <c r="K63" s="65">
        <v>15463</v>
      </c>
      <c r="L63" s="65">
        <v>76407</v>
      </c>
      <c r="M63" s="65">
        <v>531</v>
      </c>
      <c r="N63" s="65">
        <v>9229</v>
      </c>
      <c r="O63" s="65">
        <v>3420</v>
      </c>
      <c r="P63" s="65">
        <v>5035</v>
      </c>
      <c r="Q63" s="65">
        <v>246</v>
      </c>
      <c r="R63" s="65">
        <v>3340</v>
      </c>
      <c r="S63" s="66">
        <f>SUM(G63:R63)</f>
        <v>475245</v>
      </c>
    </row>
    <row r="64" spans="2:19" s="49" customFormat="1" ht="13.5" customHeight="1" x14ac:dyDescent="0.2">
      <c r="B64" s="53"/>
      <c r="C64" s="53"/>
      <c r="D64" s="53"/>
      <c r="E64" s="57"/>
      <c r="F64" s="58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0"/>
    </row>
    <row r="65" spans="2:19" s="49" customFormat="1" ht="13.5" customHeight="1" x14ac:dyDescent="0.2">
      <c r="B65" s="61">
        <v>42</v>
      </c>
      <c r="C65" s="61"/>
      <c r="D65" s="62" t="s">
        <v>70</v>
      </c>
      <c r="E65" s="63">
        <v>30300</v>
      </c>
      <c r="F65" s="64" t="s">
        <v>71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/>
    </row>
    <row r="66" spans="2:19" s="49" customFormat="1" ht="13.5" customHeight="1" x14ac:dyDescent="0.2">
      <c r="B66" s="61">
        <v>43</v>
      </c>
      <c r="C66" s="61"/>
      <c r="D66" s="67"/>
      <c r="E66" s="63">
        <v>30400</v>
      </c>
      <c r="F66" s="64" t="s">
        <v>72</v>
      </c>
      <c r="G66" s="65">
        <v>809</v>
      </c>
      <c r="H66" s="65">
        <v>87</v>
      </c>
      <c r="I66" s="65">
        <v>221</v>
      </c>
      <c r="J66" s="65">
        <v>371</v>
      </c>
      <c r="K66" s="65">
        <v>1777</v>
      </c>
      <c r="L66" s="65">
        <v>7085</v>
      </c>
      <c r="M66" s="65">
        <v>53</v>
      </c>
      <c r="N66" s="65">
        <v>1498</v>
      </c>
      <c r="O66" s="65">
        <v>318</v>
      </c>
      <c r="P66" s="65">
        <v>389</v>
      </c>
      <c r="Q66" s="65">
        <v>25</v>
      </c>
      <c r="R66" s="65">
        <v>335</v>
      </c>
      <c r="S66" s="66">
        <f>SUM(G66:R66)</f>
        <v>12968</v>
      </c>
    </row>
    <row r="67" spans="2:19" s="49" customFormat="1" ht="13.5" customHeight="1" x14ac:dyDescent="0.2">
      <c r="B67" s="61">
        <v>44</v>
      </c>
      <c r="C67" s="61"/>
      <c r="D67" s="67"/>
      <c r="E67" s="63">
        <v>30500</v>
      </c>
      <c r="F67" s="64" t="s">
        <v>73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6"/>
    </row>
    <row r="68" spans="2:19" s="49" customFormat="1" ht="13.5" customHeight="1" x14ac:dyDescent="0.2">
      <c r="B68" s="61">
        <v>45</v>
      </c>
      <c r="C68" s="61"/>
      <c r="D68" s="67"/>
      <c r="E68" s="63">
        <v>30600</v>
      </c>
      <c r="F68" s="64" t="s">
        <v>74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6"/>
    </row>
    <row r="69" spans="2:19" s="49" customFormat="1" ht="13.5" customHeight="1" x14ac:dyDescent="0.2">
      <c r="B69" s="61">
        <v>46</v>
      </c>
      <c r="C69" s="61"/>
      <c r="D69" s="67"/>
      <c r="E69" s="63">
        <v>30700</v>
      </c>
      <c r="F69" s="64" t="s">
        <v>75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6"/>
    </row>
    <row r="70" spans="2:19" s="49" customFormat="1" ht="13.5" customHeight="1" x14ac:dyDescent="0.15">
      <c r="B70" s="68"/>
      <c r="C70" s="69">
        <v>3</v>
      </c>
      <c r="D70" s="68"/>
      <c r="E70" s="56"/>
      <c r="F70" s="70" t="s">
        <v>76</v>
      </c>
      <c r="G70" s="71">
        <f t="shared" ref="G70:R70" si="12">G69+G68+G67+G66+G65+G61+G60</f>
        <v>14289</v>
      </c>
      <c r="H70" s="71">
        <f t="shared" si="12"/>
        <v>820</v>
      </c>
      <c r="I70" s="71">
        <f t="shared" si="12"/>
        <v>344916</v>
      </c>
      <c r="J70" s="71">
        <f t="shared" si="12"/>
        <v>6946</v>
      </c>
      <c r="K70" s="71">
        <f t="shared" si="12"/>
        <v>20561</v>
      </c>
      <c r="L70" s="71">
        <f t="shared" si="12"/>
        <v>102010</v>
      </c>
      <c r="M70" s="71">
        <f t="shared" si="12"/>
        <v>717</v>
      </c>
      <c r="N70" s="71">
        <f t="shared" si="12"/>
        <v>13317</v>
      </c>
      <c r="O70" s="71">
        <f t="shared" si="12"/>
        <v>4709</v>
      </c>
      <c r="P70" s="71">
        <f t="shared" si="12"/>
        <v>6738</v>
      </c>
      <c r="Q70" s="71">
        <f t="shared" si="12"/>
        <v>332</v>
      </c>
      <c r="R70" s="71">
        <f t="shared" si="12"/>
        <v>4504</v>
      </c>
      <c r="S70" s="71">
        <f>SUM(G70:R70)</f>
        <v>519859</v>
      </c>
    </row>
    <row r="71" spans="2:19" s="49" customFormat="1" ht="13.5" customHeight="1" x14ac:dyDescent="0.15">
      <c r="B71" s="76"/>
      <c r="C71" s="76"/>
      <c r="D71" s="76"/>
      <c r="E71" s="56"/>
      <c r="F71" s="77" t="s">
        <v>77</v>
      </c>
      <c r="G71" s="71">
        <f>G70+G57+G12</f>
        <v>148719</v>
      </c>
      <c r="H71" s="71">
        <f t="shared" ref="H71:M71" si="13">H70+H57+H12</f>
        <v>2387</v>
      </c>
      <c r="I71" s="71">
        <f t="shared" si="13"/>
        <v>763377.05129939667</v>
      </c>
      <c r="J71" s="71">
        <f t="shared" si="13"/>
        <v>35461</v>
      </c>
      <c r="K71" s="71">
        <f t="shared" si="13"/>
        <v>60749</v>
      </c>
      <c r="L71" s="71">
        <f t="shared" si="13"/>
        <v>263608</v>
      </c>
      <c r="M71" s="71">
        <f t="shared" si="13"/>
        <v>2249</v>
      </c>
      <c r="N71" s="71">
        <f>N70+N57+N12</f>
        <v>30133</v>
      </c>
      <c r="O71" s="71">
        <f>O70+O57+O12</f>
        <v>19340</v>
      </c>
      <c r="P71" s="71">
        <f>P70+P57+P12</f>
        <v>14600</v>
      </c>
      <c r="Q71" s="71">
        <f>Q70+Q57+Q12</f>
        <v>870</v>
      </c>
      <c r="R71" s="71">
        <f>R70+R57+R12</f>
        <v>15450</v>
      </c>
      <c r="S71" s="71">
        <f>SUM(G71:R71)</f>
        <v>1356943.0512993967</v>
      </c>
    </row>
  </sheetData>
  <mergeCells count="4">
    <mergeCell ref="G2:H2"/>
    <mergeCell ref="I2:K2"/>
    <mergeCell ref="E2:F2"/>
    <mergeCell ref="E3:F3"/>
  </mergeCells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78"/>
  <sheetViews>
    <sheetView showGridLines="0" topLeftCell="A24" workbookViewId="0">
      <selection activeCell="W46" sqref="W46:AH46"/>
    </sheetView>
  </sheetViews>
  <sheetFormatPr defaultRowHeight="15" x14ac:dyDescent="0.25"/>
  <cols>
    <col min="1" max="1" width="2.5703125" style="18" customWidth="1"/>
    <col min="2" max="2" width="0.42578125" style="18" customWidth="1"/>
    <col min="3" max="3" width="5.5703125" style="18" customWidth="1"/>
    <col min="4" max="4" width="0.42578125" style="18" customWidth="1"/>
    <col min="5" max="5" width="7" style="18" customWidth="1"/>
    <col min="6" max="6" width="14.7109375" style="18" customWidth="1"/>
    <col min="7" max="7" width="0.42578125" style="18" customWidth="1"/>
    <col min="8" max="8" width="10.7109375" style="18" customWidth="1"/>
    <col min="9" max="9" width="2.5703125" style="18" customWidth="1"/>
    <col min="10" max="10" width="7.42578125" style="18" customWidth="1"/>
    <col min="11" max="11" width="6.5703125" style="18" customWidth="1"/>
    <col min="12" max="12" width="3.42578125" style="18" customWidth="1"/>
    <col min="13" max="13" width="10.5703125" style="18" customWidth="1"/>
    <col min="14" max="14" width="0.140625" style="18" customWidth="1"/>
    <col min="15" max="15" width="1.140625" style="18" customWidth="1"/>
    <col min="16" max="16" width="4.42578125" style="18" customWidth="1"/>
    <col min="17" max="17" width="3.7109375" style="18" customWidth="1"/>
    <col min="18" max="18" width="0.85546875" style="18" customWidth="1"/>
    <col min="19" max="19" width="4" style="85" customWidth="1"/>
    <col min="20" max="20" width="0.28515625" style="18" hidden="1" customWidth="1"/>
    <col min="21" max="21" width="4.7109375" style="18" customWidth="1"/>
    <col min="22" max="22" width="1" style="18" customWidth="1"/>
    <col min="23" max="23" width="9.7109375" style="18" customWidth="1"/>
    <col min="24" max="24" width="1.28515625" style="18" customWidth="1"/>
    <col min="25" max="25" width="10.7109375" style="18" customWidth="1"/>
    <col min="26" max="26" width="1.28515625" style="18" customWidth="1"/>
    <col min="27" max="27" width="8.7109375" style="18" customWidth="1"/>
    <col min="28" max="28" width="5.28515625" style="18" customWidth="1"/>
    <col min="29" max="29" width="4.7109375" style="18" customWidth="1"/>
    <col min="30" max="31" width="10.7109375" style="18" customWidth="1"/>
    <col min="32" max="32" width="1.7109375" style="18" customWidth="1"/>
    <col min="33" max="33" width="0.42578125" style="18" customWidth="1"/>
    <col min="34" max="34" width="0.85546875" style="18" customWidth="1"/>
    <col min="35" max="35" width="10.140625" style="18" customWidth="1"/>
    <col min="36" max="256" width="9.140625" style="18"/>
    <col min="257" max="257" width="2.5703125" style="18" customWidth="1"/>
    <col min="258" max="258" width="0.42578125" style="18" customWidth="1"/>
    <col min="259" max="259" width="5.5703125" style="18" customWidth="1"/>
    <col min="260" max="260" width="0.42578125" style="18" customWidth="1"/>
    <col min="261" max="261" width="7" style="18" customWidth="1"/>
    <col min="262" max="262" width="14.7109375" style="18" customWidth="1"/>
    <col min="263" max="263" width="0.42578125" style="18" customWidth="1"/>
    <col min="264" max="264" width="10.7109375" style="18" customWidth="1"/>
    <col min="265" max="265" width="2.5703125" style="18" customWidth="1"/>
    <col min="266" max="266" width="7.42578125" style="18" customWidth="1"/>
    <col min="267" max="267" width="6.5703125" style="18" customWidth="1"/>
    <col min="268" max="268" width="3.42578125" style="18" customWidth="1"/>
    <col min="269" max="269" width="10.5703125" style="18" customWidth="1"/>
    <col min="270" max="270" width="0.140625" style="18" customWidth="1"/>
    <col min="271" max="271" width="1.140625" style="18" customWidth="1"/>
    <col min="272" max="272" width="4.42578125" style="18" customWidth="1"/>
    <col min="273" max="273" width="3.7109375" style="18" customWidth="1"/>
    <col min="274" max="274" width="0.85546875" style="18" customWidth="1"/>
    <col min="275" max="275" width="3.28515625" style="18" customWidth="1"/>
    <col min="276" max="276" width="0.28515625" style="18" customWidth="1"/>
    <col min="277" max="277" width="4.7109375" style="18" customWidth="1"/>
    <col min="278" max="278" width="1" style="18" customWidth="1"/>
    <col min="279" max="279" width="9.7109375" style="18" customWidth="1"/>
    <col min="280" max="280" width="1.28515625" style="18" customWidth="1"/>
    <col min="281" max="281" width="10.7109375" style="18" customWidth="1"/>
    <col min="282" max="282" width="1.28515625" style="18" customWidth="1"/>
    <col min="283" max="283" width="8.7109375" style="18" customWidth="1"/>
    <col min="284" max="284" width="5.28515625" style="18" customWidth="1"/>
    <col min="285" max="285" width="4.7109375" style="18" customWidth="1"/>
    <col min="286" max="287" width="10.7109375" style="18" customWidth="1"/>
    <col min="288" max="288" width="1.7109375" style="18" customWidth="1"/>
    <col min="289" max="289" width="0.42578125" style="18" customWidth="1"/>
    <col min="290" max="290" width="0.85546875" style="18" customWidth="1"/>
    <col min="291" max="291" width="10.140625" style="18" customWidth="1"/>
    <col min="292" max="512" width="9.140625" style="18"/>
    <col min="513" max="513" width="2.5703125" style="18" customWidth="1"/>
    <col min="514" max="514" width="0.42578125" style="18" customWidth="1"/>
    <col min="515" max="515" width="5.5703125" style="18" customWidth="1"/>
    <col min="516" max="516" width="0.42578125" style="18" customWidth="1"/>
    <col min="517" max="517" width="7" style="18" customWidth="1"/>
    <col min="518" max="518" width="14.7109375" style="18" customWidth="1"/>
    <col min="519" max="519" width="0.42578125" style="18" customWidth="1"/>
    <col min="520" max="520" width="10.7109375" style="18" customWidth="1"/>
    <col min="521" max="521" width="2.5703125" style="18" customWidth="1"/>
    <col min="522" max="522" width="7.42578125" style="18" customWidth="1"/>
    <col min="523" max="523" width="6.5703125" style="18" customWidth="1"/>
    <col min="524" max="524" width="3.42578125" style="18" customWidth="1"/>
    <col min="525" max="525" width="10.5703125" style="18" customWidth="1"/>
    <col min="526" max="526" width="0.140625" style="18" customWidth="1"/>
    <col min="527" max="527" width="1.140625" style="18" customWidth="1"/>
    <col min="528" max="528" width="4.42578125" style="18" customWidth="1"/>
    <col min="529" max="529" width="3.7109375" style="18" customWidth="1"/>
    <col min="530" max="530" width="0.85546875" style="18" customWidth="1"/>
    <col min="531" max="531" width="3.28515625" style="18" customWidth="1"/>
    <col min="532" max="532" width="0.28515625" style="18" customWidth="1"/>
    <col min="533" max="533" width="4.7109375" style="18" customWidth="1"/>
    <col min="534" max="534" width="1" style="18" customWidth="1"/>
    <col min="535" max="535" width="9.7109375" style="18" customWidth="1"/>
    <col min="536" max="536" width="1.28515625" style="18" customWidth="1"/>
    <col min="537" max="537" width="10.7109375" style="18" customWidth="1"/>
    <col min="538" max="538" width="1.28515625" style="18" customWidth="1"/>
    <col min="539" max="539" width="8.7109375" style="18" customWidth="1"/>
    <col min="540" max="540" width="5.28515625" style="18" customWidth="1"/>
    <col min="541" max="541" width="4.7109375" style="18" customWidth="1"/>
    <col min="542" max="543" width="10.7109375" style="18" customWidth="1"/>
    <col min="544" max="544" width="1.7109375" style="18" customWidth="1"/>
    <col min="545" max="545" width="0.42578125" style="18" customWidth="1"/>
    <col min="546" max="546" width="0.85546875" style="18" customWidth="1"/>
    <col min="547" max="547" width="10.140625" style="18" customWidth="1"/>
    <col min="548" max="768" width="9.140625" style="18"/>
    <col min="769" max="769" width="2.5703125" style="18" customWidth="1"/>
    <col min="770" max="770" width="0.42578125" style="18" customWidth="1"/>
    <col min="771" max="771" width="5.5703125" style="18" customWidth="1"/>
    <col min="772" max="772" width="0.42578125" style="18" customWidth="1"/>
    <col min="773" max="773" width="7" style="18" customWidth="1"/>
    <col min="774" max="774" width="14.7109375" style="18" customWidth="1"/>
    <col min="775" max="775" width="0.42578125" style="18" customWidth="1"/>
    <col min="776" max="776" width="10.7109375" style="18" customWidth="1"/>
    <col min="777" max="777" width="2.5703125" style="18" customWidth="1"/>
    <col min="778" max="778" width="7.42578125" style="18" customWidth="1"/>
    <col min="779" max="779" width="6.5703125" style="18" customWidth="1"/>
    <col min="780" max="780" width="3.42578125" style="18" customWidth="1"/>
    <col min="781" max="781" width="10.5703125" style="18" customWidth="1"/>
    <col min="782" max="782" width="0.140625" style="18" customWidth="1"/>
    <col min="783" max="783" width="1.140625" style="18" customWidth="1"/>
    <col min="784" max="784" width="4.42578125" style="18" customWidth="1"/>
    <col min="785" max="785" width="3.7109375" style="18" customWidth="1"/>
    <col min="786" max="786" width="0.85546875" style="18" customWidth="1"/>
    <col min="787" max="787" width="3.28515625" style="18" customWidth="1"/>
    <col min="788" max="788" width="0.28515625" style="18" customWidth="1"/>
    <col min="789" max="789" width="4.7109375" style="18" customWidth="1"/>
    <col min="790" max="790" width="1" style="18" customWidth="1"/>
    <col min="791" max="791" width="9.7109375" style="18" customWidth="1"/>
    <col min="792" max="792" width="1.28515625" style="18" customWidth="1"/>
    <col min="793" max="793" width="10.7109375" style="18" customWidth="1"/>
    <col min="794" max="794" width="1.28515625" style="18" customWidth="1"/>
    <col min="795" max="795" width="8.7109375" style="18" customWidth="1"/>
    <col min="796" max="796" width="5.28515625" style="18" customWidth="1"/>
    <col min="797" max="797" width="4.7109375" style="18" customWidth="1"/>
    <col min="798" max="799" width="10.7109375" style="18" customWidth="1"/>
    <col min="800" max="800" width="1.7109375" style="18" customWidth="1"/>
    <col min="801" max="801" width="0.42578125" style="18" customWidth="1"/>
    <col min="802" max="802" width="0.85546875" style="18" customWidth="1"/>
    <col min="803" max="803" width="10.140625" style="18" customWidth="1"/>
    <col min="804" max="1024" width="9.140625" style="18"/>
    <col min="1025" max="1025" width="2.5703125" style="18" customWidth="1"/>
    <col min="1026" max="1026" width="0.42578125" style="18" customWidth="1"/>
    <col min="1027" max="1027" width="5.5703125" style="18" customWidth="1"/>
    <col min="1028" max="1028" width="0.42578125" style="18" customWidth="1"/>
    <col min="1029" max="1029" width="7" style="18" customWidth="1"/>
    <col min="1030" max="1030" width="14.7109375" style="18" customWidth="1"/>
    <col min="1031" max="1031" width="0.42578125" style="18" customWidth="1"/>
    <col min="1032" max="1032" width="10.7109375" style="18" customWidth="1"/>
    <col min="1033" max="1033" width="2.5703125" style="18" customWidth="1"/>
    <col min="1034" max="1034" width="7.42578125" style="18" customWidth="1"/>
    <col min="1035" max="1035" width="6.5703125" style="18" customWidth="1"/>
    <col min="1036" max="1036" width="3.42578125" style="18" customWidth="1"/>
    <col min="1037" max="1037" width="10.5703125" style="18" customWidth="1"/>
    <col min="1038" max="1038" width="0.140625" style="18" customWidth="1"/>
    <col min="1039" max="1039" width="1.140625" style="18" customWidth="1"/>
    <col min="1040" max="1040" width="4.42578125" style="18" customWidth="1"/>
    <col min="1041" max="1041" width="3.7109375" style="18" customWidth="1"/>
    <col min="1042" max="1042" width="0.85546875" style="18" customWidth="1"/>
    <col min="1043" max="1043" width="3.28515625" style="18" customWidth="1"/>
    <col min="1044" max="1044" width="0.28515625" style="18" customWidth="1"/>
    <col min="1045" max="1045" width="4.7109375" style="18" customWidth="1"/>
    <col min="1046" max="1046" width="1" style="18" customWidth="1"/>
    <col min="1047" max="1047" width="9.7109375" style="18" customWidth="1"/>
    <col min="1048" max="1048" width="1.28515625" style="18" customWidth="1"/>
    <col min="1049" max="1049" width="10.7109375" style="18" customWidth="1"/>
    <col min="1050" max="1050" width="1.28515625" style="18" customWidth="1"/>
    <col min="1051" max="1051" width="8.7109375" style="18" customWidth="1"/>
    <col min="1052" max="1052" width="5.28515625" style="18" customWidth="1"/>
    <col min="1053" max="1053" width="4.7109375" style="18" customWidth="1"/>
    <col min="1054" max="1055" width="10.7109375" style="18" customWidth="1"/>
    <col min="1056" max="1056" width="1.7109375" style="18" customWidth="1"/>
    <col min="1057" max="1057" width="0.42578125" style="18" customWidth="1"/>
    <col min="1058" max="1058" width="0.85546875" style="18" customWidth="1"/>
    <col min="1059" max="1059" width="10.140625" style="18" customWidth="1"/>
    <col min="1060" max="1280" width="9.140625" style="18"/>
    <col min="1281" max="1281" width="2.5703125" style="18" customWidth="1"/>
    <col min="1282" max="1282" width="0.42578125" style="18" customWidth="1"/>
    <col min="1283" max="1283" width="5.5703125" style="18" customWidth="1"/>
    <col min="1284" max="1284" width="0.42578125" style="18" customWidth="1"/>
    <col min="1285" max="1285" width="7" style="18" customWidth="1"/>
    <col min="1286" max="1286" width="14.7109375" style="18" customWidth="1"/>
    <col min="1287" max="1287" width="0.42578125" style="18" customWidth="1"/>
    <col min="1288" max="1288" width="10.7109375" style="18" customWidth="1"/>
    <col min="1289" max="1289" width="2.5703125" style="18" customWidth="1"/>
    <col min="1290" max="1290" width="7.42578125" style="18" customWidth="1"/>
    <col min="1291" max="1291" width="6.5703125" style="18" customWidth="1"/>
    <col min="1292" max="1292" width="3.42578125" style="18" customWidth="1"/>
    <col min="1293" max="1293" width="10.5703125" style="18" customWidth="1"/>
    <col min="1294" max="1294" width="0.140625" style="18" customWidth="1"/>
    <col min="1295" max="1295" width="1.140625" style="18" customWidth="1"/>
    <col min="1296" max="1296" width="4.42578125" style="18" customWidth="1"/>
    <col min="1297" max="1297" width="3.7109375" style="18" customWidth="1"/>
    <col min="1298" max="1298" width="0.85546875" style="18" customWidth="1"/>
    <col min="1299" max="1299" width="3.28515625" style="18" customWidth="1"/>
    <col min="1300" max="1300" width="0.28515625" style="18" customWidth="1"/>
    <col min="1301" max="1301" width="4.7109375" style="18" customWidth="1"/>
    <col min="1302" max="1302" width="1" style="18" customWidth="1"/>
    <col min="1303" max="1303" width="9.7109375" style="18" customWidth="1"/>
    <col min="1304" max="1304" width="1.28515625" style="18" customWidth="1"/>
    <col min="1305" max="1305" width="10.7109375" style="18" customWidth="1"/>
    <col min="1306" max="1306" width="1.28515625" style="18" customWidth="1"/>
    <col min="1307" max="1307" width="8.7109375" style="18" customWidth="1"/>
    <col min="1308" max="1308" width="5.28515625" style="18" customWidth="1"/>
    <col min="1309" max="1309" width="4.7109375" style="18" customWidth="1"/>
    <col min="1310" max="1311" width="10.7109375" style="18" customWidth="1"/>
    <col min="1312" max="1312" width="1.7109375" style="18" customWidth="1"/>
    <col min="1313" max="1313" width="0.42578125" style="18" customWidth="1"/>
    <col min="1314" max="1314" width="0.85546875" style="18" customWidth="1"/>
    <col min="1315" max="1315" width="10.140625" style="18" customWidth="1"/>
    <col min="1316" max="1536" width="9.140625" style="18"/>
    <col min="1537" max="1537" width="2.5703125" style="18" customWidth="1"/>
    <col min="1538" max="1538" width="0.42578125" style="18" customWidth="1"/>
    <col min="1539" max="1539" width="5.5703125" style="18" customWidth="1"/>
    <col min="1540" max="1540" width="0.42578125" style="18" customWidth="1"/>
    <col min="1541" max="1541" width="7" style="18" customWidth="1"/>
    <col min="1542" max="1542" width="14.7109375" style="18" customWidth="1"/>
    <col min="1543" max="1543" width="0.42578125" style="18" customWidth="1"/>
    <col min="1544" max="1544" width="10.7109375" style="18" customWidth="1"/>
    <col min="1545" max="1545" width="2.5703125" style="18" customWidth="1"/>
    <col min="1546" max="1546" width="7.42578125" style="18" customWidth="1"/>
    <col min="1547" max="1547" width="6.5703125" style="18" customWidth="1"/>
    <col min="1548" max="1548" width="3.42578125" style="18" customWidth="1"/>
    <col min="1549" max="1549" width="10.5703125" style="18" customWidth="1"/>
    <col min="1550" max="1550" width="0.140625" style="18" customWidth="1"/>
    <col min="1551" max="1551" width="1.140625" style="18" customWidth="1"/>
    <col min="1552" max="1552" width="4.42578125" style="18" customWidth="1"/>
    <col min="1553" max="1553" width="3.7109375" style="18" customWidth="1"/>
    <col min="1554" max="1554" width="0.85546875" style="18" customWidth="1"/>
    <col min="1555" max="1555" width="3.28515625" style="18" customWidth="1"/>
    <col min="1556" max="1556" width="0.28515625" style="18" customWidth="1"/>
    <col min="1557" max="1557" width="4.7109375" style="18" customWidth="1"/>
    <col min="1558" max="1558" width="1" style="18" customWidth="1"/>
    <col min="1559" max="1559" width="9.7109375" style="18" customWidth="1"/>
    <col min="1560" max="1560" width="1.28515625" style="18" customWidth="1"/>
    <col min="1561" max="1561" width="10.7109375" style="18" customWidth="1"/>
    <col min="1562" max="1562" width="1.28515625" style="18" customWidth="1"/>
    <col min="1563" max="1563" width="8.7109375" style="18" customWidth="1"/>
    <col min="1564" max="1564" width="5.28515625" style="18" customWidth="1"/>
    <col min="1565" max="1565" width="4.7109375" style="18" customWidth="1"/>
    <col min="1566" max="1567" width="10.7109375" style="18" customWidth="1"/>
    <col min="1568" max="1568" width="1.7109375" style="18" customWidth="1"/>
    <col min="1569" max="1569" width="0.42578125" style="18" customWidth="1"/>
    <col min="1570" max="1570" width="0.85546875" style="18" customWidth="1"/>
    <col min="1571" max="1571" width="10.140625" style="18" customWidth="1"/>
    <col min="1572" max="1792" width="9.140625" style="18"/>
    <col min="1793" max="1793" width="2.5703125" style="18" customWidth="1"/>
    <col min="1794" max="1794" width="0.42578125" style="18" customWidth="1"/>
    <col min="1795" max="1795" width="5.5703125" style="18" customWidth="1"/>
    <col min="1796" max="1796" width="0.42578125" style="18" customWidth="1"/>
    <col min="1797" max="1797" width="7" style="18" customWidth="1"/>
    <col min="1798" max="1798" width="14.7109375" style="18" customWidth="1"/>
    <col min="1799" max="1799" width="0.42578125" style="18" customWidth="1"/>
    <col min="1800" max="1800" width="10.7109375" style="18" customWidth="1"/>
    <col min="1801" max="1801" width="2.5703125" style="18" customWidth="1"/>
    <col min="1802" max="1802" width="7.42578125" style="18" customWidth="1"/>
    <col min="1803" max="1803" width="6.5703125" style="18" customWidth="1"/>
    <col min="1804" max="1804" width="3.42578125" style="18" customWidth="1"/>
    <col min="1805" max="1805" width="10.5703125" style="18" customWidth="1"/>
    <col min="1806" max="1806" width="0.140625" style="18" customWidth="1"/>
    <col min="1807" max="1807" width="1.140625" style="18" customWidth="1"/>
    <col min="1808" max="1808" width="4.42578125" style="18" customWidth="1"/>
    <col min="1809" max="1809" width="3.7109375" style="18" customWidth="1"/>
    <col min="1810" max="1810" width="0.85546875" style="18" customWidth="1"/>
    <col min="1811" max="1811" width="3.28515625" style="18" customWidth="1"/>
    <col min="1812" max="1812" width="0.28515625" style="18" customWidth="1"/>
    <col min="1813" max="1813" width="4.7109375" style="18" customWidth="1"/>
    <col min="1814" max="1814" width="1" style="18" customWidth="1"/>
    <col min="1815" max="1815" width="9.7109375" style="18" customWidth="1"/>
    <col min="1816" max="1816" width="1.28515625" style="18" customWidth="1"/>
    <col min="1817" max="1817" width="10.7109375" style="18" customWidth="1"/>
    <col min="1818" max="1818" width="1.28515625" style="18" customWidth="1"/>
    <col min="1819" max="1819" width="8.7109375" style="18" customWidth="1"/>
    <col min="1820" max="1820" width="5.28515625" style="18" customWidth="1"/>
    <col min="1821" max="1821" width="4.7109375" style="18" customWidth="1"/>
    <col min="1822" max="1823" width="10.7109375" style="18" customWidth="1"/>
    <col min="1824" max="1824" width="1.7109375" style="18" customWidth="1"/>
    <col min="1825" max="1825" width="0.42578125" style="18" customWidth="1"/>
    <col min="1826" max="1826" width="0.85546875" style="18" customWidth="1"/>
    <col min="1827" max="1827" width="10.140625" style="18" customWidth="1"/>
    <col min="1828" max="2048" width="9.140625" style="18"/>
    <col min="2049" max="2049" width="2.5703125" style="18" customWidth="1"/>
    <col min="2050" max="2050" width="0.42578125" style="18" customWidth="1"/>
    <col min="2051" max="2051" width="5.5703125" style="18" customWidth="1"/>
    <col min="2052" max="2052" width="0.42578125" style="18" customWidth="1"/>
    <col min="2053" max="2053" width="7" style="18" customWidth="1"/>
    <col min="2054" max="2054" width="14.7109375" style="18" customWidth="1"/>
    <col min="2055" max="2055" width="0.42578125" style="18" customWidth="1"/>
    <col min="2056" max="2056" width="10.7109375" style="18" customWidth="1"/>
    <col min="2057" max="2057" width="2.5703125" style="18" customWidth="1"/>
    <col min="2058" max="2058" width="7.42578125" style="18" customWidth="1"/>
    <col min="2059" max="2059" width="6.5703125" style="18" customWidth="1"/>
    <col min="2060" max="2060" width="3.42578125" style="18" customWidth="1"/>
    <col min="2061" max="2061" width="10.5703125" style="18" customWidth="1"/>
    <col min="2062" max="2062" width="0.140625" style="18" customWidth="1"/>
    <col min="2063" max="2063" width="1.140625" style="18" customWidth="1"/>
    <col min="2064" max="2064" width="4.42578125" style="18" customWidth="1"/>
    <col min="2065" max="2065" width="3.7109375" style="18" customWidth="1"/>
    <col min="2066" max="2066" width="0.85546875" style="18" customWidth="1"/>
    <col min="2067" max="2067" width="3.28515625" style="18" customWidth="1"/>
    <col min="2068" max="2068" width="0.28515625" style="18" customWidth="1"/>
    <col min="2069" max="2069" width="4.7109375" style="18" customWidth="1"/>
    <col min="2070" max="2070" width="1" style="18" customWidth="1"/>
    <col min="2071" max="2071" width="9.7109375" style="18" customWidth="1"/>
    <col min="2072" max="2072" width="1.28515625" style="18" customWidth="1"/>
    <col min="2073" max="2073" width="10.7109375" style="18" customWidth="1"/>
    <col min="2074" max="2074" width="1.28515625" style="18" customWidth="1"/>
    <col min="2075" max="2075" width="8.7109375" style="18" customWidth="1"/>
    <col min="2076" max="2076" width="5.28515625" style="18" customWidth="1"/>
    <col min="2077" max="2077" width="4.7109375" style="18" customWidth="1"/>
    <col min="2078" max="2079" width="10.7109375" style="18" customWidth="1"/>
    <col min="2080" max="2080" width="1.7109375" style="18" customWidth="1"/>
    <col min="2081" max="2081" width="0.42578125" style="18" customWidth="1"/>
    <col min="2082" max="2082" width="0.85546875" style="18" customWidth="1"/>
    <col min="2083" max="2083" width="10.140625" style="18" customWidth="1"/>
    <col min="2084" max="2304" width="9.140625" style="18"/>
    <col min="2305" max="2305" width="2.5703125" style="18" customWidth="1"/>
    <col min="2306" max="2306" width="0.42578125" style="18" customWidth="1"/>
    <col min="2307" max="2307" width="5.5703125" style="18" customWidth="1"/>
    <col min="2308" max="2308" width="0.42578125" style="18" customWidth="1"/>
    <col min="2309" max="2309" width="7" style="18" customWidth="1"/>
    <col min="2310" max="2310" width="14.7109375" style="18" customWidth="1"/>
    <col min="2311" max="2311" width="0.42578125" style="18" customWidth="1"/>
    <col min="2312" max="2312" width="10.7109375" style="18" customWidth="1"/>
    <col min="2313" max="2313" width="2.5703125" style="18" customWidth="1"/>
    <col min="2314" max="2314" width="7.42578125" style="18" customWidth="1"/>
    <col min="2315" max="2315" width="6.5703125" style="18" customWidth="1"/>
    <col min="2316" max="2316" width="3.42578125" style="18" customWidth="1"/>
    <col min="2317" max="2317" width="10.5703125" style="18" customWidth="1"/>
    <col min="2318" max="2318" width="0.140625" style="18" customWidth="1"/>
    <col min="2319" max="2319" width="1.140625" style="18" customWidth="1"/>
    <col min="2320" max="2320" width="4.42578125" style="18" customWidth="1"/>
    <col min="2321" max="2321" width="3.7109375" style="18" customWidth="1"/>
    <col min="2322" max="2322" width="0.85546875" style="18" customWidth="1"/>
    <col min="2323" max="2323" width="3.28515625" style="18" customWidth="1"/>
    <col min="2324" max="2324" width="0.28515625" style="18" customWidth="1"/>
    <col min="2325" max="2325" width="4.7109375" style="18" customWidth="1"/>
    <col min="2326" max="2326" width="1" style="18" customWidth="1"/>
    <col min="2327" max="2327" width="9.7109375" style="18" customWidth="1"/>
    <col min="2328" max="2328" width="1.28515625" style="18" customWidth="1"/>
    <col min="2329" max="2329" width="10.7109375" style="18" customWidth="1"/>
    <col min="2330" max="2330" width="1.28515625" style="18" customWidth="1"/>
    <col min="2331" max="2331" width="8.7109375" style="18" customWidth="1"/>
    <col min="2332" max="2332" width="5.28515625" style="18" customWidth="1"/>
    <col min="2333" max="2333" width="4.7109375" style="18" customWidth="1"/>
    <col min="2334" max="2335" width="10.7109375" style="18" customWidth="1"/>
    <col min="2336" max="2336" width="1.7109375" style="18" customWidth="1"/>
    <col min="2337" max="2337" width="0.42578125" style="18" customWidth="1"/>
    <col min="2338" max="2338" width="0.85546875" style="18" customWidth="1"/>
    <col min="2339" max="2339" width="10.140625" style="18" customWidth="1"/>
    <col min="2340" max="2560" width="9.140625" style="18"/>
    <col min="2561" max="2561" width="2.5703125" style="18" customWidth="1"/>
    <col min="2562" max="2562" width="0.42578125" style="18" customWidth="1"/>
    <col min="2563" max="2563" width="5.5703125" style="18" customWidth="1"/>
    <col min="2564" max="2564" width="0.42578125" style="18" customWidth="1"/>
    <col min="2565" max="2565" width="7" style="18" customWidth="1"/>
    <col min="2566" max="2566" width="14.7109375" style="18" customWidth="1"/>
    <col min="2567" max="2567" width="0.42578125" style="18" customWidth="1"/>
    <col min="2568" max="2568" width="10.7109375" style="18" customWidth="1"/>
    <col min="2569" max="2569" width="2.5703125" style="18" customWidth="1"/>
    <col min="2570" max="2570" width="7.42578125" style="18" customWidth="1"/>
    <col min="2571" max="2571" width="6.5703125" style="18" customWidth="1"/>
    <col min="2572" max="2572" width="3.42578125" style="18" customWidth="1"/>
    <col min="2573" max="2573" width="10.5703125" style="18" customWidth="1"/>
    <col min="2574" max="2574" width="0.140625" style="18" customWidth="1"/>
    <col min="2575" max="2575" width="1.140625" style="18" customWidth="1"/>
    <col min="2576" max="2576" width="4.42578125" style="18" customWidth="1"/>
    <col min="2577" max="2577" width="3.7109375" style="18" customWidth="1"/>
    <col min="2578" max="2578" width="0.85546875" style="18" customWidth="1"/>
    <col min="2579" max="2579" width="3.28515625" style="18" customWidth="1"/>
    <col min="2580" max="2580" width="0.28515625" style="18" customWidth="1"/>
    <col min="2581" max="2581" width="4.7109375" style="18" customWidth="1"/>
    <col min="2582" max="2582" width="1" style="18" customWidth="1"/>
    <col min="2583" max="2583" width="9.7109375" style="18" customWidth="1"/>
    <col min="2584" max="2584" width="1.28515625" style="18" customWidth="1"/>
    <col min="2585" max="2585" width="10.7109375" style="18" customWidth="1"/>
    <col min="2586" max="2586" width="1.28515625" style="18" customWidth="1"/>
    <col min="2587" max="2587" width="8.7109375" style="18" customWidth="1"/>
    <col min="2588" max="2588" width="5.28515625" style="18" customWidth="1"/>
    <col min="2589" max="2589" width="4.7109375" style="18" customWidth="1"/>
    <col min="2590" max="2591" width="10.7109375" style="18" customWidth="1"/>
    <col min="2592" max="2592" width="1.7109375" style="18" customWidth="1"/>
    <col min="2593" max="2593" width="0.42578125" style="18" customWidth="1"/>
    <col min="2594" max="2594" width="0.85546875" style="18" customWidth="1"/>
    <col min="2595" max="2595" width="10.140625" style="18" customWidth="1"/>
    <col min="2596" max="2816" width="9.140625" style="18"/>
    <col min="2817" max="2817" width="2.5703125" style="18" customWidth="1"/>
    <col min="2818" max="2818" width="0.42578125" style="18" customWidth="1"/>
    <col min="2819" max="2819" width="5.5703125" style="18" customWidth="1"/>
    <col min="2820" max="2820" width="0.42578125" style="18" customWidth="1"/>
    <col min="2821" max="2821" width="7" style="18" customWidth="1"/>
    <col min="2822" max="2822" width="14.7109375" style="18" customWidth="1"/>
    <col min="2823" max="2823" width="0.42578125" style="18" customWidth="1"/>
    <col min="2824" max="2824" width="10.7109375" style="18" customWidth="1"/>
    <col min="2825" max="2825" width="2.5703125" style="18" customWidth="1"/>
    <col min="2826" max="2826" width="7.42578125" style="18" customWidth="1"/>
    <col min="2827" max="2827" width="6.5703125" style="18" customWidth="1"/>
    <col min="2828" max="2828" width="3.42578125" style="18" customWidth="1"/>
    <col min="2829" max="2829" width="10.5703125" style="18" customWidth="1"/>
    <col min="2830" max="2830" width="0.140625" style="18" customWidth="1"/>
    <col min="2831" max="2831" width="1.140625" style="18" customWidth="1"/>
    <col min="2832" max="2832" width="4.42578125" style="18" customWidth="1"/>
    <col min="2833" max="2833" width="3.7109375" style="18" customWidth="1"/>
    <col min="2834" max="2834" width="0.85546875" style="18" customWidth="1"/>
    <col min="2835" max="2835" width="3.28515625" style="18" customWidth="1"/>
    <col min="2836" max="2836" width="0.28515625" style="18" customWidth="1"/>
    <col min="2837" max="2837" width="4.7109375" style="18" customWidth="1"/>
    <col min="2838" max="2838" width="1" style="18" customWidth="1"/>
    <col min="2839" max="2839" width="9.7109375" style="18" customWidth="1"/>
    <col min="2840" max="2840" width="1.28515625" style="18" customWidth="1"/>
    <col min="2841" max="2841" width="10.7109375" style="18" customWidth="1"/>
    <col min="2842" max="2842" width="1.28515625" style="18" customWidth="1"/>
    <col min="2843" max="2843" width="8.7109375" style="18" customWidth="1"/>
    <col min="2844" max="2844" width="5.28515625" style="18" customWidth="1"/>
    <col min="2845" max="2845" width="4.7109375" style="18" customWidth="1"/>
    <col min="2846" max="2847" width="10.7109375" style="18" customWidth="1"/>
    <col min="2848" max="2848" width="1.7109375" style="18" customWidth="1"/>
    <col min="2849" max="2849" width="0.42578125" style="18" customWidth="1"/>
    <col min="2850" max="2850" width="0.85546875" style="18" customWidth="1"/>
    <col min="2851" max="2851" width="10.140625" style="18" customWidth="1"/>
    <col min="2852" max="3072" width="9.140625" style="18"/>
    <col min="3073" max="3073" width="2.5703125" style="18" customWidth="1"/>
    <col min="3074" max="3074" width="0.42578125" style="18" customWidth="1"/>
    <col min="3075" max="3075" width="5.5703125" style="18" customWidth="1"/>
    <col min="3076" max="3076" width="0.42578125" style="18" customWidth="1"/>
    <col min="3077" max="3077" width="7" style="18" customWidth="1"/>
    <col min="3078" max="3078" width="14.7109375" style="18" customWidth="1"/>
    <col min="3079" max="3079" width="0.42578125" style="18" customWidth="1"/>
    <col min="3080" max="3080" width="10.7109375" style="18" customWidth="1"/>
    <col min="3081" max="3081" width="2.5703125" style="18" customWidth="1"/>
    <col min="3082" max="3082" width="7.42578125" style="18" customWidth="1"/>
    <col min="3083" max="3083" width="6.5703125" style="18" customWidth="1"/>
    <col min="3084" max="3084" width="3.42578125" style="18" customWidth="1"/>
    <col min="3085" max="3085" width="10.5703125" style="18" customWidth="1"/>
    <col min="3086" max="3086" width="0.140625" style="18" customWidth="1"/>
    <col min="3087" max="3087" width="1.140625" style="18" customWidth="1"/>
    <col min="3088" max="3088" width="4.42578125" style="18" customWidth="1"/>
    <col min="3089" max="3089" width="3.7109375" style="18" customWidth="1"/>
    <col min="3090" max="3090" width="0.85546875" style="18" customWidth="1"/>
    <col min="3091" max="3091" width="3.28515625" style="18" customWidth="1"/>
    <col min="3092" max="3092" width="0.28515625" style="18" customWidth="1"/>
    <col min="3093" max="3093" width="4.7109375" style="18" customWidth="1"/>
    <col min="3094" max="3094" width="1" style="18" customWidth="1"/>
    <col min="3095" max="3095" width="9.7109375" style="18" customWidth="1"/>
    <col min="3096" max="3096" width="1.28515625" style="18" customWidth="1"/>
    <col min="3097" max="3097" width="10.7109375" style="18" customWidth="1"/>
    <col min="3098" max="3098" width="1.28515625" style="18" customWidth="1"/>
    <col min="3099" max="3099" width="8.7109375" style="18" customWidth="1"/>
    <col min="3100" max="3100" width="5.28515625" style="18" customWidth="1"/>
    <col min="3101" max="3101" width="4.7109375" style="18" customWidth="1"/>
    <col min="3102" max="3103" width="10.7109375" style="18" customWidth="1"/>
    <col min="3104" max="3104" width="1.7109375" style="18" customWidth="1"/>
    <col min="3105" max="3105" width="0.42578125" style="18" customWidth="1"/>
    <col min="3106" max="3106" width="0.85546875" style="18" customWidth="1"/>
    <col min="3107" max="3107" width="10.140625" style="18" customWidth="1"/>
    <col min="3108" max="3328" width="9.140625" style="18"/>
    <col min="3329" max="3329" width="2.5703125" style="18" customWidth="1"/>
    <col min="3330" max="3330" width="0.42578125" style="18" customWidth="1"/>
    <col min="3331" max="3331" width="5.5703125" style="18" customWidth="1"/>
    <col min="3332" max="3332" width="0.42578125" style="18" customWidth="1"/>
    <col min="3333" max="3333" width="7" style="18" customWidth="1"/>
    <col min="3334" max="3334" width="14.7109375" style="18" customWidth="1"/>
    <col min="3335" max="3335" width="0.42578125" style="18" customWidth="1"/>
    <col min="3336" max="3336" width="10.7109375" style="18" customWidth="1"/>
    <col min="3337" max="3337" width="2.5703125" style="18" customWidth="1"/>
    <col min="3338" max="3338" width="7.42578125" style="18" customWidth="1"/>
    <col min="3339" max="3339" width="6.5703125" style="18" customWidth="1"/>
    <col min="3340" max="3340" width="3.42578125" style="18" customWidth="1"/>
    <col min="3341" max="3341" width="10.5703125" style="18" customWidth="1"/>
    <col min="3342" max="3342" width="0.140625" style="18" customWidth="1"/>
    <col min="3343" max="3343" width="1.140625" style="18" customWidth="1"/>
    <col min="3344" max="3344" width="4.42578125" style="18" customWidth="1"/>
    <col min="3345" max="3345" width="3.7109375" style="18" customWidth="1"/>
    <col min="3346" max="3346" width="0.85546875" style="18" customWidth="1"/>
    <col min="3347" max="3347" width="3.28515625" style="18" customWidth="1"/>
    <col min="3348" max="3348" width="0.28515625" style="18" customWidth="1"/>
    <col min="3349" max="3349" width="4.7109375" style="18" customWidth="1"/>
    <col min="3350" max="3350" width="1" style="18" customWidth="1"/>
    <col min="3351" max="3351" width="9.7109375" style="18" customWidth="1"/>
    <col min="3352" max="3352" width="1.28515625" style="18" customWidth="1"/>
    <col min="3353" max="3353" width="10.7109375" style="18" customWidth="1"/>
    <col min="3354" max="3354" width="1.28515625" style="18" customWidth="1"/>
    <col min="3355" max="3355" width="8.7109375" style="18" customWidth="1"/>
    <col min="3356" max="3356" width="5.28515625" style="18" customWidth="1"/>
    <col min="3357" max="3357" width="4.7109375" style="18" customWidth="1"/>
    <col min="3358" max="3359" width="10.7109375" style="18" customWidth="1"/>
    <col min="3360" max="3360" width="1.7109375" style="18" customWidth="1"/>
    <col min="3361" max="3361" width="0.42578125" style="18" customWidth="1"/>
    <col min="3362" max="3362" width="0.85546875" style="18" customWidth="1"/>
    <col min="3363" max="3363" width="10.140625" style="18" customWidth="1"/>
    <col min="3364" max="3584" width="9.140625" style="18"/>
    <col min="3585" max="3585" width="2.5703125" style="18" customWidth="1"/>
    <col min="3586" max="3586" width="0.42578125" style="18" customWidth="1"/>
    <col min="3587" max="3587" width="5.5703125" style="18" customWidth="1"/>
    <col min="3588" max="3588" width="0.42578125" style="18" customWidth="1"/>
    <col min="3589" max="3589" width="7" style="18" customWidth="1"/>
    <col min="3590" max="3590" width="14.7109375" style="18" customWidth="1"/>
    <col min="3591" max="3591" width="0.42578125" style="18" customWidth="1"/>
    <col min="3592" max="3592" width="10.7109375" style="18" customWidth="1"/>
    <col min="3593" max="3593" width="2.5703125" style="18" customWidth="1"/>
    <col min="3594" max="3594" width="7.42578125" style="18" customWidth="1"/>
    <col min="3595" max="3595" width="6.5703125" style="18" customWidth="1"/>
    <col min="3596" max="3596" width="3.42578125" style="18" customWidth="1"/>
    <col min="3597" max="3597" width="10.5703125" style="18" customWidth="1"/>
    <col min="3598" max="3598" width="0.140625" style="18" customWidth="1"/>
    <col min="3599" max="3599" width="1.140625" style="18" customWidth="1"/>
    <col min="3600" max="3600" width="4.42578125" style="18" customWidth="1"/>
    <col min="3601" max="3601" width="3.7109375" style="18" customWidth="1"/>
    <col min="3602" max="3602" width="0.85546875" style="18" customWidth="1"/>
    <col min="3603" max="3603" width="3.28515625" style="18" customWidth="1"/>
    <col min="3604" max="3604" width="0.28515625" style="18" customWidth="1"/>
    <col min="3605" max="3605" width="4.7109375" style="18" customWidth="1"/>
    <col min="3606" max="3606" width="1" style="18" customWidth="1"/>
    <col min="3607" max="3607" width="9.7109375" style="18" customWidth="1"/>
    <col min="3608" max="3608" width="1.28515625" style="18" customWidth="1"/>
    <col min="3609" max="3609" width="10.7109375" style="18" customWidth="1"/>
    <col min="3610" max="3610" width="1.28515625" style="18" customWidth="1"/>
    <col min="3611" max="3611" width="8.7109375" style="18" customWidth="1"/>
    <col min="3612" max="3612" width="5.28515625" style="18" customWidth="1"/>
    <col min="3613" max="3613" width="4.7109375" style="18" customWidth="1"/>
    <col min="3614" max="3615" width="10.7109375" style="18" customWidth="1"/>
    <col min="3616" max="3616" width="1.7109375" style="18" customWidth="1"/>
    <col min="3617" max="3617" width="0.42578125" style="18" customWidth="1"/>
    <col min="3618" max="3618" width="0.85546875" style="18" customWidth="1"/>
    <col min="3619" max="3619" width="10.140625" style="18" customWidth="1"/>
    <col min="3620" max="3840" width="9.140625" style="18"/>
    <col min="3841" max="3841" width="2.5703125" style="18" customWidth="1"/>
    <col min="3842" max="3842" width="0.42578125" style="18" customWidth="1"/>
    <col min="3843" max="3843" width="5.5703125" style="18" customWidth="1"/>
    <col min="3844" max="3844" width="0.42578125" style="18" customWidth="1"/>
    <col min="3845" max="3845" width="7" style="18" customWidth="1"/>
    <col min="3846" max="3846" width="14.7109375" style="18" customWidth="1"/>
    <col min="3847" max="3847" width="0.42578125" style="18" customWidth="1"/>
    <col min="3848" max="3848" width="10.7109375" style="18" customWidth="1"/>
    <col min="3849" max="3849" width="2.5703125" style="18" customWidth="1"/>
    <col min="3850" max="3850" width="7.42578125" style="18" customWidth="1"/>
    <col min="3851" max="3851" width="6.5703125" style="18" customWidth="1"/>
    <col min="3852" max="3852" width="3.42578125" style="18" customWidth="1"/>
    <col min="3853" max="3853" width="10.5703125" style="18" customWidth="1"/>
    <col min="3854" max="3854" width="0.140625" style="18" customWidth="1"/>
    <col min="3855" max="3855" width="1.140625" style="18" customWidth="1"/>
    <col min="3856" max="3856" width="4.42578125" style="18" customWidth="1"/>
    <col min="3857" max="3857" width="3.7109375" style="18" customWidth="1"/>
    <col min="3858" max="3858" width="0.85546875" style="18" customWidth="1"/>
    <col min="3859" max="3859" width="3.28515625" style="18" customWidth="1"/>
    <col min="3860" max="3860" width="0.28515625" style="18" customWidth="1"/>
    <col min="3861" max="3861" width="4.7109375" style="18" customWidth="1"/>
    <col min="3862" max="3862" width="1" style="18" customWidth="1"/>
    <col min="3863" max="3863" width="9.7109375" style="18" customWidth="1"/>
    <col min="3864" max="3864" width="1.28515625" style="18" customWidth="1"/>
    <col min="3865" max="3865" width="10.7109375" style="18" customWidth="1"/>
    <col min="3866" max="3866" width="1.28515625" style="18" customWidth="1"/>
    <col min="3867" max="3867" width="8.7109375" style="18" customWidth="1"/>
    <col min="3868" max="3868" width="5.28515625" style="18" customWidth="1"/>
    <col min="3869" max="3869" width="4.7109375" style="18" customWidth="1"/>
    <col min="3870" max="3871" width="10.7109375" style="18" customWidth="1"/>
    <col min="3872" max="3872" width="1.7109375" style="18" customWidth="1"/>
    <col min="3873" max="3873" width="0.42578125" style="18" customWidth="1"/>
    <col min="3874" max="3874" width="0.85546875" style="18" customWidth="1"/>
    <col min="3875" max="3875" width="10.140625" style="18" customWidth="1"/>
    <col min="3876" max="4096" width="9.140625" style="18"/>
    <col min="4097" max="4097" width="2.5703125" style="18" customWidth="1"/>
    <col min="4098" max="4098" width="0.42578125" style="18" customWidth="1"/>
    <col min="4099" max="4099" width="5.5703125" style="18" customWidth="1"/>
    <col min="4100" max="4100" width="0.42578125" style="18" customWidth="1"/>
    <col min="4101" max="4101" width="7" style="18" customWidth="1"/>
    <col min="4102" max="4102" width="14.7109375" style="18" customWidth="1"/>
    <col min="4103" max="4103" width="0.42578125" style="18" customWidth="1"/>
    <col min="4104" max="4104" width="10.7109375" style="18" customWidth="1"/>
    <col min="4105" max="4105" width="2.5703125" style="18" customWidth="1"/>
    <col min="4106" max="4106" width="7.42578125" style="18" customWidth="1"/>
    <col min="4107" max="4107" width="6.5703125" style="18" customWidth="1"/>
    <col min="4108" max="4108" width="3.42578125" style="18" customWidth="1"/>
    <col min="4109" max="4109" width="10.5703125" style="18" customWidth="1"/>
    <col min="4110" max="4110" width="0.140625" style="18" customWidth="1"/>
    <col min="4111" max="4111" width="1.140625" style="18" customWidth="1"/>
    <col min="4112" max="4112" width="4.42578125" style="18" customWidth="1"/>
    <col min="4113" max="4113" width="3.7109375" style="18" customWidth="1"/>
    <col min="4114" max="4114" width="0.85546875" style="18" customWidth="1"/>
    <col min="4115" max="4115" width="3.28515625" style="18" customWidth="1"/>
    <col min="4116" max="4116" width="0.28515625" style="18" customWidth="1"/>
    <col min="4117" max="4117" width="4.7109375" style="18" customWidth="1"/>
    <col min="4118" max="4118" width="1" style="18" customWidth="1"/>
    <col min="4119" max="4119" width="9.7109375" style="18" customWidth="1"/>
    <col min="4120" max="4120" width="1.28515625" style="18" customWidth="1"/>
    <col min="4121" max="4121" width="10.7109375" style="18" customWidth="1"/>
    <col min="4122" max="4122" width="1.28515625" style="18" customWidth="1"/>
    <col min="4123" max="4123" width="8.7109375" style="18" customWidth="1"/>
    <col min="4124" max="4124" width="5.28515625" style="18" customWidth="1"/>
    <col min="4125" max="4125" width="4.7109375" style="18" customWidth="1"/>
    <col min="4126" max="4127" width="10.7109375" style="18" customWidth="1"/>
    <col min="4128" max="4128" width="1.7109375" style="18" customWidth="1"/>
    <col min="4129" max="4129" width="0.42578125" style="18" customWidth="1"/>
    <col min="4130" max="4130" width="0.85546875" style="18" customWidth="1"/>
    <col min="4131" max="4131" width="10.140625" style="18" customWidth="1"/>
    <col min="4132" max="4352" width="9.140625" style="18"/>
    <col min="4353" max="4353" width="2.5703125" style="18" customWidth="1"/>
    <col min="4354" max="4354" width="0.42578125" style="18" customWidth="1"/>
    <col min="4355" max="4355" width="5.5703125" style="18" customWidth="1"/>
    <col min="4356" max="4356" width="0.42578125" style="18" customWidth="1"/>
    <col min="4357" max="4357" width="7" style="18" customWidth="1"/>
    <col min="4358" max="4358" width="14.7109375" style="18" customWidth="1"/>
    <col min="4359" max="4359" width="0.42578125" style="18" customWidth="1"/>
    <col min="4360" max="4360" width="10.7109375" style="18" customWidth="1"/>
    <col min="4361" max="4361" width="2.5703125" style="18" customWidth="1"/>
    <col min="4362" max="4362" width="7.42578125" style="18" customWidth="1"/>
    <col min="4363" max="4363" width="6.5703125" style="18" customWidth="1"/>
    <col min="4364" max="4364" width="3.42578125" style="18" customWidth="1"/>
    <col min="4365" max="4365" width="10.5703125" style="18" customWidth="1"/>
    <col min="4366" max="4366" width="0.140625" style="18" customWidth="1"/>
    <col min="4367" max="4367" width="1.140625" style="18" customWidth="1"/>
    <col min="4368" max="4368" width="4.42578125" style="18" customWidth="1"/>
    <col min="4369" max="4369" width="3.7109375" style="18" customWidth="1"/>
    <col min="4370" max="4370" width="0.85546875" style="18" customWidth="1"/>
    <col min="4371" max="4371" width="3.28515625" style="18" customWidth="1"/>
    <col min="4372" max="4372" width="0.28515625" style="18" customWidth="1"/>
    <col min="4373" max="4373" width="4.7109375" style="18" customWidth="1"/>
    <col min="4374" max="4374" width="1" style="18" customWidth="1"/>
    <col min="4375" max="4375" width="9.7109375" style="18" customWidth="1"/>
    <col min="4376" max="4376" width="1.28515625" style="18" customWidth="1"/>
    <col min="4377" max="4377" width="10.7109375" style="18" customWidth="1"/>
    <col min="4378" max="4378" width="1.28515625" style="18" customWidth="1"/>
    <col min="4379" max="4379" width="8.7109375" style="18" customWidth="1"/>
    <col min="4380" max="4380" width="5.28515625" style="18" customWidth="1"/>
    <col min="4381" max="4381" width="4.7109375" style="18" customWidth="1"/>
    <col min="4382" max="4383" width="10.7109375" style="18" customWidth="1"/>
    <col min="4384" max="4384" width="1.7109375" style="18" customWidth="1"/>
    <col min="4385" max="4385" width="0.42578125" style="18" customWidth="1"/>
    <col min="4386" max="4386" width="0.85546875" style="18" customWidth="1"/>
    <col min="4387" max="4387" width="10.140625" style="18" customWidth="1"/>
    <col min="4388" max="4608" width="9.140625" style="18"/>
    <col min="4609" max="4609" width="2.5703125" style="18" customWidth="1"/>
    <col min="4610" max="4610" width="0.42578125" style="18" customWidth="1"/>
    <col min="4611" max="4611" width="5.5703125" style="18" customWidth="1"/>
    <col min="4612" max="4612" width="0.42578125" style="18" customWidth="1"/>
    <col min="4613" max="4613" width="7" style="18" customWidth="1"/>
    <col min="4614" max="4614" width="14.7109375" style="18" customWidth="1"/>
    <col min="4615" max="4615" width="0.42578125" style="18" customWidth="1"/>
    <col min="4616" max="4616" width="10.7109375" style="18" customWidth="1"/>
    <col min="4617" max="4617" width="2.5703125" style="18" customWidth="1"/>
    <col min="4618" max="4618" width="7.42578125" style="18" customWidth="1"/>
    <col min="4619" max="4619" width="6.5703125" style="18" customWidth="1"/>
    <col min="4620" max="4620" width="3.42578125" style="18" customWidth="1"/>
    <col min="4621" max="4621" width="10.5703125" style="18" customWidth="1"/>
    <col min="4622" max="4622" width="0.140625" style="18" customWidth="1"/>
    <col min="4623" max="4623" width="1.140625" style="18" customWidth="1"/>
    <col min="4624" max="4624" width="4.42578125" style="18" customWidth="1"/>
    <col min="4625" max="4625" width="3.7109375" style="18" customWidth="1"/>
    <col min="4626" max="4626" width="0.85546875" style="18" customWidth="1"/>
    <col min="4627" max="4627" width="3.28515625" style="18" customWidth="1"/>
    <col min="4628" max="4628" width="0.28515625" style="18" customWidth="1"/>
    <col min="4629" max="4629" width="4.7109375" style="18" customWidth="1"/>
    <col min="4630" max="4630" width="1" style="18" customWidth="1"/>
    <col min="4631" max="4631" width="9.7109375" style="18" customWidth="1"/>
    <col min="4632" max="4632" width="1.28515625" style="18" customWidth="1"/>
    <col min="4633" max="4633" width="10.7109375" style="18" customWidth="1"/>
    <col min="4634" max="4634" width="1.28515625" style="18" customWidth="1"/>
    <col min="4635" max="4635" width="8.7109375" style="18" customWidth="1"/>
    <col min="4636" max="4636" width="5.28515625" style="18" customWidth="1"/>
    <col min="4637" max="4637" width="4.7109375" style="18" customWidth="1"/>
    <col min="4638" max="4639" width="10.7109375" style="18" customWidth="1"/>
    <col min="4640" max="4640" width="1.7109375" style="18" customWidth="1"/>
    <col min="4641" max="4641" width="0.42578125" style="18" customWidth="1"/>
    <col min="4642" max="4642" width="0.85546875" style="18" customWidth="1"/>
    <col min="4643" max="4643" width="10.140625" style="18" customWidth="1"/>
    <col min="4644" max="4864" width="9.140625" style="18"/>
    <col min="4865" max="4865" width="2.5703125" style="18" customWidth="1"/>
    <col min="4866" max="4866" width="0.42578125" style="18" customWidth="1"/>
    <col min="4867" max="4867" width="5.5703125" style="18" customWidth="1"/>
    <col min="4868" max="4868" width="0.42578125" style="18" customWidth="1"/>
    <col min="4869" max="4869" width="7" style="18" customWidth="1"/>
    <col min="4870" max="4870" width="14.7109375" style="18" customWidth="1"/>
    <col min="4871" max="4871" width="0.42578125" style="18" customWidth="1"/>
    <col min="4872" max="4872" width="10.7109375" style="18" customWidth="1"/>
    <col min="4873" max="4873" width="2.5703125" style="18" customWidth="1"/>
    <col min="4874" max="4874" width="7.42578125" style="18" customWidth="1"/>
    <col min="4875" max="4875" width="6.5703125" style="18" customWidth="1"/>
    <col min="4876" max="4876" width="3.42578125" style="18" customWidth="1"/>
    <col min="4877" max="4877" width="10.5703125" style="18" customWidth="1"/>
    <col min="4878" max="4878" width="0.140625" style="18" customWidth="1"/>
    <col min="4879" max="4879" width="1.140625" style="18" customWidth="1"/>
    <col min="4880" max="4880" width="4.42578125" style="18" customWidth="1"/>
    <col min="4881" max="4881" width="3.7109375" style="18" customWidth="1"/>
    <col min="4882" max="4882" width="0.85546875" style="18" customWidth="1"/>
    <col min="4883" max="4883" width="3.28515625" style="18" customWidth="1"/>
    <col min="4884" max="4884" width="0.28515625" style="18" customWidth="1"/>
    <col min="4885" max="4885" width="4.7109375" style="18" customWidth="1"/>
    <col min="4886" max="4886" width="1" style="18" customWidth="1"/>
    <col min="4887" max="4887" width="9.7109375" style="18" customWidth="1"/>
    <col min="4888" max="4888" width="1.28515625" style="18" customWidth="1"/>
    <col min="4889" max="4889" width="10.7109375" style="18" customWidth="1"/>
    <col min="4890" max="4890" width="1.28515625" style="18" customWidth="1"/>
    <col min="4891" max="4891" width="8.7109375" style="18" customWidth="1"/>
    <col min="4892" max="4892" width="5.28515625" style="18" customWidth="1"/>
    <col min="4893" max="4893" width="4.7109375" style="18" customWidth="1"/>
    <col min="4894" max="4895" width="10.7109375" style="18" customWidth="1"/>
    <col min="4896" max="4896" width="1.7109375" style="18" customWidth="1"/>
    <col min="4897" max="4897" width="0.42578125" style="18" customWidth="1"/>
    <col min="4898" max="4898" width="0.85546875" style="18" customWidth="1"/>
    <col min="4899" max="4899" width="10.140625" style="18" customWidth="1"/>
    <col min="4900" max="5120" width="9.140625" style="18"/>
    <col min="5121" max="5121" width="2.5703125" style="18" customWidth="1"/>
    <col min="5122" max="5122" width="0.42578125" style="18" customWidth="1"/>
    <col min="5123" max="5123" width="5.5703125" style="18" customWidth="1"/>
    <col min="5124" max="5124" width="0.42578125" style="18" customWidth="1"/>
    <col min="5125" max="5125" width="7" style="18" customWidth="1"/>
    <col min="5126" max="5126" width="14.7109375" style="18" customWidth="1"/>
    <col min="5127" max="5127" width="0.42578125" style="18" customWidth="1"/>
    <col min="5128" max="5128" width="10.7109375" style="18" customWidth="1"/>
    <col min="5129" max="5129" width="2.5703125" style="18" customWidth="1"/>
    <col min="5130" max="5130" width="7.42578125" style="18" customWidth="1"/>
    <col min="5131" max="5131" width="6.5703125" style="18" customWidth="1"/>
    <col min="5132" max="5132" width="3.42578125" style="18" customWidth="1"/>
    <col min="5133" max="5133" width="10.5703125" style="18" customWidth="1"/>
    <col min="5134" max="5134" width="0.140625" style="18" customWidth="1"/>
    <col min="5135" max="5135" width="1.140625" style="18" customWidth="1"/>
    <col min="5136" max="5136" width="4.42578125" style="18" customWidth="1"/>
    <col min="5137" max="5137" width="3.7109375" style="18" customWidth="1"/>
    <col min="5138" max="5138" width="0.85546875" style="18" customWidth="1"/>
    <col min="5139" max="5139" width="3.28515625" style="18" customWidth="1"/>
    <col min="5140" max="5140" width="0.28515625" style="18" customWidth="1"/>
    <col min="5141" max="5141" width="4.7109375" style="18" customWidth="1"/>
    <col min="5142" max="5142" width="1" style="18" customWidth="1"/>
    <col min="5143" max="5143" width="9.7109375" style="18" customWidth="1"/>
    <col min="5144" max="5144" width="1.28515625" style="18" customWidth="1"/>
    <col min="5145" max="5145" width="10.7109375" style="18" customWidth="1"/>
    <col min="5146" max="5146" width="1.28515625" style="18" customWidth="1"/>
    <col min="5147" max="5147" width="8.7109375" style="18" customWidth="1"/>
    <col min="5148" max="5148" width="5.28515625" style="18" customWidth="1"/>
    <col min="5149" max="5149" width="4.7109375" style="18" customWidth="1"/>
    <col min="5150" max="5151" width="10.7109375" style="18" customWidth="1"/>
    <col min="5152" max="5152" width="1.7109375" style="18" customWidth="1"/>
    <col min="5153" max="5153" width="0.42578125" style="18" customWidth="1"/>
    <col min="5154" max="5154" width="0.85546875" style="18" customWidth="1"/>
    <col min="5155" max="5155" width="10.140625" style="18" customWidth="1"/>
    <col min="5156" max="5376" width="9.140625" style="18"/>
    <col min="5377" max="5377" width="2.5703125" style="18" customWidth="1"/>
    <col min="5378" max="5378" width="0.42578125" style="18" customWidth="1"/>
    <col min="5379" max="5379" width="5.5703125" style="18" customWidth="1"/>
    <col min="5380" max="5380" width="0.42578125" style="18" customWidth="1"/>
    <col min="5381" max="5381" width="7" style="18" customWidth="1"/>
    <col min="5382" max="5382" width="14.7109375" style="18" customWidth="1"/>
    <col min="5383" max="5383" width="0.42578125" style="18" customWidth="1"/>
    <col min="5384" max="5384" width="10.7109375" style="18" customWidth="1"/>
    <col min="5385" max="5385" width="2.5703125" style="18" customWidth="1"/>
    <col min="5386" max="5386" width="7.42578125" style="18" customWidth="1"/>
    <col min="5387" max="5387" width="6.5703125" style="18" customWidth="1"/>
    <col min="5388" max="5388" width="3.42578125" style="18" customWidth="1"/>
    <col min="5389" max="5389" width="10.5703125" style="18" customWidth="1"/>
    <col min="5390" max="5390" width="0.140625" style="18" customWidth="1"/>
    <col min="5391" max="5391" width="1.140625" style="18" customWidth="1"/>
    <col min="5392" max="5392" width="4.42578125" style="18" customWidth="1"/>
    <col min="5393" max="5393" width="3.7109375" style="18" customWidth="1"/>
    <col min="5394" max="5394" width="0.85546875" style="18" customWidth="1"/>
    <col min="5395" max="5395" width="3.28515625" style="18" customWidth="1"/>
    <col min="5396" max="5396" width="0.28515625" style="18" customWidth="1"/>
    <col min="5397" max="5397" width="4.7109375" style="18" customWidth="1"/>
    <col min="5398" max="5398" width="1" style="18" customWidth="1"/>
    <col min="5399" max="5399" width="9.7109375" style="18" customWidth="1"/>
    <col min="5400" max="5400" width="1.28515625" style="18" customWidth="1"/>
    <col min="5401" max="5401" width="10.7109375" style="18" customWidth="1"/>
    <col min="5402" max="5402" width="1.28515625" style="18" customWidth="1"/>
    <col min="5403" max="5403" width="8.7109375" style="18" customWidth="1"/>
    <col min="5404" max="5404" width="5.28515625" style="18" customWidth="1"/>
    <col min="5405" max="5405" width="4.7109375" style="18" customWidth="1"/>
    <col min="5406" max="5407" width="10.7109375" style="18" customWidth="1"/>
    <col min="5408" max="5408" width="1.7109375" style="18" customWidth="1"/>
    <col min="5409" max="5409" width="0.42578125" style="18" customWidth="1"/>
    <col min="5410" max="5410" width="0.85546875" style="18" customWidth="1"/>
    <col min="5411" max="5411" width="10.140625" style="18" customWidth="1"/>
    <col min="5412" max="5632" width="9.140625" style="18"/>
    <col min="5633" max="5633" width="2.5703125" style="18" customWidth="1"/>
    <col min="5634" max="5634" width="0.42578125" style="18" customWidth="1"/>
    <col min="5635" max="5635" width="5.5703125" style="18" customWidth="1"/>
    <col min="5636" max="5636" width="0.42578125" style="18" customWidth="1"/>
    <col min="5637" max="5637" width="7" style="18" customWidth="1"/>
    <col min="5638" max="5638" width="14.7109375" style="18" customWidth="1"/>
    <col min="5639" max="5639" width="0.42578125" style="18" customWidth="1"/>
    <col min="5640" max="5640" width="10.7109375" style="18" customWidth="1"/>
    <col min="5641" max="5641" width="2.5703125" style="18" customWidth="1"/>
    <col min="5642" max="5642" width="7.42578125" style="18" customWidth="1"/>
    <col min="5643" max="5643" width="6.5703125" style="18" customWidth="1"/>
    <col min="5644" max="5644" width="3.42578125" style="18" customWidth="1"/>
    <col min="5645" max="5645" width="10.5703125" style="18" customWidth="1"/>
    <col min="5646" max="5646" width="0.140625" style="18" customWidth="1"/>
    <col min="5647" max="5647" width="1.140625" style="18" customWidth="1"/>
    <col min="5648" max="5648" width="4.42578125" style="18" customWidth="1"/>
    <col min="5649" max="5649" width="3.7109375" style="18" customWidth="1"/>
    <col min="5650" max="5650" width="0.85546875" style="18" customWidth="1"/>
    <col min="5651" max="5651" width="3.28515625" style="18" customWidth="1"/>
    <col min="5652" max="5652" width="0.28515625" style="18" customWidth="1"/>
    <col min="5653" max="5653" width="4.7109375" style="18" customWidth="1"/>
    <col min="5654" max="5654" width="1" style="18" customWidth="1"/>
    <col min="5655" max="5655" width="9.7109375" style="18" customWidth="1"/>
    <col min="5656" max="5656" width="1.28515625" style="18" customWidth="1"/>
    <col min="5657" max="5657" width="10.7109375" style="18" customWidth="1"/>
    <col min="5658" max="5658" width="1.28515625" style="18" customWidth="1"/>
    <col min="5659" max="5659" width="8.7109375" style="18" customWidth="1"/>
    <col min="5660" max="5660" width="5.28515625" style="18" customWidth="1"/>
    <col min="5661" max="5661" width="4.7109375" style="18" customWidth="1"/>
    <col min="5662" max="5663" width="10.7109375" style="18" customWidth="1"/>
    <col min="5664" max="5664" width="1.7109375" style="18" customWidth="1"/>
    <col min="5665" max="5665" width="0.42578125" style="18" customWidth="1"/>
    <col min="5666" max="5666" width="0.85546875" style="18" customWidth="1"/>
    <col min="5667" max="5667" width="10.140625" style="18" customWidth="1"/>
    <col min="5668" max="5888" width="9.140625" style="18"/>
    <col min="5889" max="5889" width="2.5703125" style="18" customWidth="1"/>
    <col min="5890" max="5890" width="0.42578125" style="18" customWidth="1"/>
    <col min="5891" max="5891" width="5.5703125" style="18" customWidth="1"/>
    <col min="5892" max="5892" width="0.42578125" style="18" customWidth="1"/>
    <col min="5893" max="5893" width="7" style="18" customWidth="1"/>
    <col min="5894" max="5894" width="14.7109375" style="18" customWidth="1"/>
    <col min="5895" max="5895" width="0.42578125" style="18" customWidth="1"/>
    <col min="5896" max="5896" width="10.7109375" style="18" customWidth="1"/>
    <col min="5897" max="5897" width="2.5703125" style="18" customWidth="1"/>
    <col min="5898" max="5898" width="7.42578125" style="18" customWidth="1"/>
    <col min="5899" max="5899" width="6.5703125" style="18" customWidth="1"/>
    <col min="5900" max="5900" width="3.42578125" style="18" customWidth="1"/>
    <col min="5901" max="5901" width="10.5703125" style="18" customWidth="1"/>
    <col min="5902" max="5902" width="0.140625" style="18" customWidth="1"/>
    <col min="5903" max="5903" width="1.140625" style="18" customWidth="1"/>
    <col min="5904" max="5904" width="4.42578125" style="18" customWidth="1"/>
    <col min="5905" max="5905" width="3.7109375" style="18" customWidth="1"/>
    <col min="5906" max="5906" width="0.85546875" style="18" customWidth="1"/>
    <col min="5907" max="5907" width="3.28515625" style="18" customWidth="1"/>
    <col min="5908" max="5908" width="0.28515625" style="18" customWidth="1"/>
    <col min="5909" max="5909" width="4.7109375" style="18" customWidth="1"/>
    <col min="5910" max="5910" width="1" style="18" customWidth="1"/>
    <col min="5911" max="5911" width="9.7109375" style="18" customWidth="1"/>
    <col min="5912" max="5912" width="1.28515625" style="18" customWidth="1"/>
    <col min="5913" max="5913" width="10.7109375" style="18" customWidth="1"/>
    <col min="5914" max="5914" width="1.28515625" style="18" customWidth="1"/>
    <col min="5915" max="5915" width="8.7109375" style="18" customWidth="1"/>
    <col min="5916" max="5916" width="5.28515625" style="18" customWidth="1"/>
    <col min="5917" max="5917" width="4.7109375" style="18" customWidth="1"/>
    <col min="5918" max="5919" width="10.7109375" style="18" customWidth="1"/>
    <col min="5920" max="5920" width="1.7109375" style="18" customWidth="1"/>
    <col min="5921" max="5921" width="0.42578125" style="18" customWidth="1"/>
    <col min="5922" max="5922" width="0.85546875" style="18" customWidth="1"/>
    <col min="5923" max="5923" width="10.140625" style="18" customWidth="1"/>
    <col min="5924" max="6144" width="9.140625" style="18"/>
    <col min="6145" max="6145" width="2.5703125" style="18" customWidth="1"/>
    <col min="6146" max="6146" width="0.42578125" style="18" customWidth="1"/>
    <col min="6147" max="6147" width="5.5703125" style="18" customWidth="1"/>
    <col min="6148" max="6148" width="0.42578125" style="18" customWidth="1"/>
    <col min="6149" max="6149" width="7" style="18" customWidth="1"/>
    <col min="6150" max="6150" width="14.7109375" style="18" customWidth="1"/>
    <col min="6151" max="6151" width="0.42578125" style="18" customWidth="1"/>
    <col min="6152" max="6152" width="10.7109375" style="18" customWidth="1"/>
    <col min="6153" max="6153" width="2.5703125" style="18" customWidth="1"/>
    <col min="6154" max="6154" width="7.42578125" style="18" customWidth="1"/>
    <col min="6155" max="6155" width="6.5703125" style="18" customWidth="1"/>
    <col min="6156" max="6156" width="3.42578125" style="18" customWidth="1"/>
    <col min="6157" max="6157" width="10.5703125" style="18" customWidth="1"/>
    <col min="6158" max="6158" width="0.140625" style="18" customWidth="1"/>
    <col min="6159" max="6159" width="1.140625" style="18" customWidth="1"/>
    <col min="6160" max="6160" width="4.42578125" style="18" customWidth="1"/>
    <col min="6161" max="6161" width="3.7109375" style="18" customWidth="1"/>
    <col min="6162" max="6162" width="0.85546875" style="18" customWidth="1"/>
    <col min="6163" max="6163" width="3.28515625" style="18" customWidth="1"/>
    <col min="6164" max="6164" width="0.28515625" style="18" customWidth="1"/>
    <col min="6165" max="6165" width="4.7109375" style="18" customWidth="1"/>
    <col min="6166" max="6166" width="1" style="18" customWidth="1"/>
    <col min="6167" max="6167" width="9.7109375" style="18" customWidth="1"/>
    <col min="6168" max="6168" width="1.28515625" style="18" customWidth="1"/>
    <col min="6169" max="6169" width="10.7109375" style="18" customWidth="1"/>
    <col min="6170" max="6170" width="1.28515625" style="18" customWidth="1"/>
    <col min="6171" max="6171" width="8.7109375" style="18" customWidth="1"/>
    <col min="6172" max="6172" width="5.28515625" style="18" customWidth="1"/>
    <col min="6173" max="6173" width="4.7109375" style="18" customWidth="1"/>
    <col min="6174" max="6175" width="10.7109375" style="18" customWidth="1"/>
    <col min="6176" max="6176" width="1.7109375" style="18" customWidth="1"/>
    <col min="6177" max="6177" width="0.42578125" style="18" customWidth="1"/>
    <col min="6178" max="6178" width="0.85546875" style="18" customWidth="1"/>
    <col min="6179" max="6179" width="10.140625" style="18" customWidth="1"/>
    <col min="6180" max="6400" width="9.140625" style="18"/>
    <col min="6401" max="6401" width="2.5703125" style="18" customWidth="1"/>
    <col min="6402" max="6402" width="0.42578125" style="18" customWidth="1"/>
    <col min="6403" max="6403" width="5.5703125" style="18" customWidth="1"/>
    <col min="6404" max="6404" width="0.42578125" style="18" customWidth="1"/>
    <col min="6405" max="6405" width="7" style="18" customWidth="1"/>
    <col min="6406" max="6406" width="14.7109375" style="18" customWidth="1"/>
    <col min="6407" max="6407" width="0.42578125" style="18" customWidth="1"/>
    <col min="6408" max="6408" width="10.7109375" style="18" customWidth="1"/>
    <col min="6409" max="6409" width="2.5703125" style="18" customWidth="1"/>
    <col min="6410" max="6410" width="7.42578125" style="18" customWidth="1"/>
    <col min="6411" max="6411" width="6.5703125" style="18" customWidth="1"/>
    <col min="6412" max="6412" width="3.42578125" style="18" customWidth="1"/>
    <col min="6413" max="6413" width="10.5703125" style="18" customWidth="1"/>
    <col min="6414" max="6414" width="0.140625" style="18" customWidth="1"/>
    <col min="6415" max="6415" width="1.140625" style="18" customWidth="1"/>
    <col min="6416" max="6416" width="4.42578125" style="18" customWidth="1"/>
    <col min="6417" max="6417" width="3.7109375" style="18" customWidth="1"/>
    <col min="6418" max="6418" width="0.85546875" style="18" customWidth="1"/>
    <col min="6419" max="6419" width="3.28515625" style="18" customWidth="1"/>
    <col min="6420" max="6420" width="0.28515625" style="18" customWidth="1"/>
    <col min="6421" max="6421" width="4.7109375" style="18" customWidth="1"/>
    <col min="6422" max="6422" width="1" style="18" customWidth="1"/>
    <col min="6423" max="6423" width="9.7109375" style="18" customWidth="1"/>
    <col min="6424" max="6424" width="1.28515625" style="18" customWidth="1"/>
    <col min="6425" max="6425" width="10.7109375" style="18" customWidth="1"/>
    <col min="6426" max="6426" width="1.28515625" style="18" customWidth="1"/>
    <col min="6427" max="6427" width="8.7109375" style="18" customWidth="1"/>
    <col min="6428" max="6428" width="5.28515625" style="18" customWidth="1"/>
    <col min="6429" max="6429" width="4.7109375" style="18" customWidth="1"/>
    <col min="6430" max="6431" width="10.7109375" style="18" customWidth="1"/>
    <col min="6432" max="6432" width="1.7109375" style="18" customWidth="1"/>
    <col min="6433" max="6433" width="0.42578125" style="18" customWidth="1"/>
    <col min="6434" max="6434" width="0.85546875" style="18" customWidth="1"/>
    <col min="6435" max="6435" width="10.140625" style="18" customWidth="1"/>
    <col min="6436" max="6656" width="9.140625" style="18"/>
    <col min="6657" max="6657" width="2.5703125" style="18" customWidth="1"/>
    <col min="6658" max="6658" width="0.42578125" style="18" customWidth="1"/>
    <col min="6659" max="6659" width="5.5703125" style="18" customWidth="1"/>
    <col min="6660" max="6660" width="0.42578125" style="18" customWidth="1"/>
    <col min="6661" max="6661" width="7" style="18" customWidth="1"/>
    <col min="6662" max="6662" width="14.7109375" style="18" customWidth="1"/>
    <col min="6663" max="6663" width="0.42578125" style="18" customWidth="1"/>
    <col min="6664" max="6664" width="10.7109375" style="18" customWidth="1"/>
    <col min="6665" max="6665" width="2.5703125" style="18" customWidth="1"/>
    <col min="6666" max="6666" width="7.42578125" style="18" customWidth="1"/>
    <col min="6667" max="6667" width="6.5703125" style="18" customWidth="1"/>
    <col min="6668" max="6668" width="3.42578125" style="18" customWidth="1"/>
    <col min="6669" max="6669" width="10.5703125" style="18" customWidth="1"/>
    <col min="6670" max="6670" width="0.140625" style="18" customWidth="1"/>
    <col min="6671" max="6671" width="1.140625" style="18" customWidth="1"/>
    <col min="6672" max="6672" width="4.42578125" style="18" customWidth="1"/>
    <col min="6673" max="6673" width="3.7109375" style="18" customWidth="1"/>
    <col min="6674" max="6674" width="0.85546875" style="18" customWidth="1"/>
    <col min="6675" max="6675" width="3.28515625" style="18" customWidth="1"/>
    <col min="6676" max="6676" width="0.28515625" style="18" customWidth="1"/>
    <col min="6677" max="6677" width="4.7109375" style="18" customWidth="1"/>
    <col min="6678" max="6678" width="1" style="18" customWidth="1"/>
    <col min="6679" max="6679" width="9.7109375" style="18" customWidth="1"/>
    <col min="6680" max="6680" width="1.28515625" style="18" customWidth="1"/>
    <col min="6681" max="6681" width="10.7109375" style="18" customWidth="1"/>
    <col min="6682" max="6682" width="1.28515625" style="18" customWidth="1"/>
    <col min="6683" max="6683" width="8.7109375" style="18" customWidth="1"/>
    <col min="6684" max="6684" width="5.28515625" style="18" customWidth="1"/>
    <col min="6685" max="6685" width="4.7109375" style="18" customWidth="1"/>
    <col min="6686" max="6687" width="10.7109375" style="18" customWidth="1"/>
    <col min="6688" max="6688" width="1.7109375" style="18" customWidth="1"/>
    <col min="6689" max="6689" width="0.42578125" style="18" customWidth="1"/>
    <col min="6690" max="6690" width="0.85546875" style="18" customWidth="1"/>
    <col min="6691" max="6691" width="10.140625" style="18" customWidth="1"/>
    <col min="6692" max="6912" width="9.140625" style="18"/>
    <col min="6913" max="6913" width="2.5703125" style="18" customWidth="1"/>
    <col min="6914" max="6914" width="0.42578125" style="18" customWidth="1"/>
    <col min="6915" max="6915" width="5.5703125" style="18" customWidth="1"/>
    <col min="6916" max="6916" width="0.42578125" style="18" customWidth="1"/>
    <col min="6917" max="6917" width="7" style="18" customWidth="1"/>
    <col min="6918" max="6918" width="14.7109375" style="18" customWidth="1"/>
    <col min="6919" max="6919" width="0.42578125" style="18" customWidth="1"/>
    <col min="6920" max="6920" width="10.7109375" style="18" customWidth="1"/>
    <col min="6921" max="6921" width="2.5703125" style="18" customWidth="1"/>
    <col min="6922" max="6922" width="7.42578125" style="18" customWidth="1"/>
    <col min="6923" max="6923" width="6.5703125" style="18" customWidth="1"/>
    <col min="6924" max="6924" width="3.42578125" style="18" customWidth="1"/>
    <col min="6925" max="6925" width="10.5703125" style="18" customWidth="1"/>
    <col min="6926" max="6926" width="0.140625" style="18" customWidth="1"/>
    <col min="6927" max="6927" width="1.140625" style="18" customWidth="1"/>
    <col min="6928" max="6928" width="4.42578125" style="18" customWidth="1"/>
    <col min="6929" max="6929" width="3.7109375" style="18" customWidth="1"/>
    <col min="6930" max="6930" width="0.85546875" style="18" customWidth="1"/>
    <col min="6931" max="6931" width="3.28515625" style="18" customWidth="1"/>
    <col min="6932" max="6932" width="0.28515625" style="18" customWidth="1"/>
    <col min="6933" max="6933" width="4.7109375" style="18" customWidth="1"/>
    <col min="6934" max="6934" width="1" style="18" customWidth="1"/>
    <col min="6935" max="6935" width="9.7109375" style="18" customWidth="1"/>
    <col min="6936" max="6936" width="1.28515625" style="18" customWidth="1"/>
    <col min="6937" max="6937" width="10.7109375" style="18" customWidth="1"/>
    <col min="6938" max="6938" width="1.28515625" style="18" customWidth="1"/>
    <col min="6939" max="6939" width="8.7109375" style="18" customWidth="1"/>
    <col min="6940" max="6940" width="5.28515625" style="18" customWidth="1"/>
    <col min="6941" max="6941" width="4.7109375" style="18" customWidth="1"/>
    <col min="6942" max="6943" width="10.7109375" style="18" customWidth="1"/>
    <col min="6944" max="6944" width="1.7109375" style="18" customWidth="1"/>
    <col min="6945" max="6945" width="0.42578125" style="18" customWidth="1"/>
    <col min="6946" max="6946" width="0.85546875" style="18" customWidth="1"/>
    <col min="6947" max="6947" width="10.140625" style="18" customWidth="1"/>
    <col min="6948" max="7168" width="9.140625" style="18"/>
    <col min="7169" max="7169" width="2.5703125" style="18" customWidth="1"/>
    <col min="7170" max="7170" width="0.42578125" style="18" customWidth="1"/>
    <col min="7171" max="7171" width="5.5703125" style="18" customWidth="1"/>
    <col min="7172" max="7172" width="0.42578125" style="18" customWidth="1"/>
    <col min="7173" max="7173" width="7" style="18" customWidth="1"/>
    <col min="7174" max="7174" width="14.7109375" style="18" customWidth="1"/>
    <col min="7175" max="7175" width="0.42578125" style="18" customWidth="1"/>
    <col min="7176" max="7176" width="10.7109375" style="18" customWidth="1"/>
    <col min="7177" max="7177" width="2.5703125" style="18" customWidth="1"/>
    <col min="7178" max="7178" width="7.42578125" style="18" customWidth="1"/>
    <col min="7179" max="7179" width="6.5703125" style="18" customWidth="1"/>
    <col min="7180" max="7180" width="3.42578125" style="18" customWidth="1"/>
    <col min="7181" max="7181" width="10.5703125" style="18" customWidth="1"/>
    <col min="7182" max="7182" width="0.140625" style="18" customWidth="1"/>
    <col min="7183" max="7183" width="1.140625" style="18" customWidth="1"/>
    <col min="7184" max="7184" width="4.42578125" style="18" customWidth="1"/>
    <col min="7185" max="7185" width="3.7109375" style="18" customWidth="1"/>
    <col min="7186" max="7186" width="0.85546875" style="18" customWidth="1"/>
    <col min="7187" max="7187" width="3.28515625" style="18" customWidth="1"/>
    <col min="7188" max="7188" width="0.28515625" style="18" customWidth="1"/>
    <col min="7189" max="7189" width="4.7109375" style="18" customWidth="1"/>
    <col min="7190" max="7190" width="1" style="18" customWidth="1"/>
    <col min="7191" max="7191" width="9.7109375" style="18" customWidth="1"/>
    <col min="7192" max="7192" width="1.28515625" style="18" customWidth="1"/>
    <col min="7193" max="7193" width="10.7109375" style="18" customWidth="1"/>
    <col min="7194" max="7194" width="1.28515625" style="18" customWidth="1"/>
    <col min="7195" max="7195" width="8.7109375" style="18" customWidth="1"/>
    <col min="7196" max="7196" width="5.28515625" style="18" customWidth="1"/>
    <col min="7197" max="7197" width="4.7109375" style="18" customWidth="1"/>
    <col min="7198" max="7199" width="10.7109375" style="18" customWidth="1"/>
    <col min="7200" max="7200" width="1.7109375" style="18" customWidth="1"/>
    <col min="7201" max="7201" width="0.42578125" style="18" customWidth="1"/>
    <col min="7202" max="7202" width="0.85546875" style="18" customWidth="1"/>
    <col min="7203" max="7203" width="10.140625" style="18" customWidth="1"/>
    <col min="7204" max="7424" width="9.140625" style="18"/>
    <col min="7425" max="7425" width="2.5703125" style="18" customWidth="1"/>
    <col min="7426" max="7426" width="0.42578125" style="18" customWidth="1"/>
    <col min="7427" max="7427" width="5.5703125" style="18" customWidth="1"/>
    <col min="7428" max="7428" width="0.42578125" style="18" customWidth="1"/>
    <col min="7429" max="7429" width="7" style="18" customWidth="1"/>
    <col min="7430" max="7430" width="14.7109375" style="18" customWidth="1"/>
    <col min="7431" max="7431" width="0.42578125" style="18" customWidth="1"/>
    <col min="7432" max="7432" width="10.7109375" style="18" customWidth="1"/>
    <col min="7433" max="7433" width="2.5703125" style="18" customWidth="1"/>
    <col min="7434" max="7434" width="7.42578125" style="18" customWidth="1"/>
    <col min="7435" max="7435" width="6.5703125" style="18" customWidth="1"/>
    <col min="7436" max="7436" width="3.42578125" style="18" customWidth="1"/>
    <col min="7437" max="7437" width="10.5703125" style="18" customWidth="1"/>
    <col min="7438" max="7438" width="0.140625" style="18" customWidth="1"/>
    <col min="7439" max="7439" width="1.140625" style="18" customWidth="1"/>
    <col min="7440" max="7440" width="4.42578125" style="18" customWidth="1"/>
    <col min="7441" max="7441" width="3.7109375" style="18" customWidth="1"/>
    <col min="7442" max="7442" width="0.85546875" style="18" customWidth="1"/>
    <col min="7443" max="7443" width="3.28515625" style="18" customWidth="1"/>
    <col min="7444" max="7444" width="0.28515625" style="18" customWidth="1"/>
    <col min="7445" max="7445" width="4.7109375" style="18" customWidth="1"/>
    <col min="7446" max="7446" width="1" style="18" customWidth="1"/>
    <col min="7447" max="7447" width="9.7109375" style="18" customWidth="1"/>
    <col min="7448" max="7448" width="1.28515625" style="18" customWidth="1"/>
    <col min="7449" max="7449" width="10.7109375" style="18" customWidth="1"/>
    <col min="7450" max="7450" width="1.28515625" style="18" customWidth="1"/>
    <col min="7451" max="7451" width="8.7109375" style="18" customWidth="1"/>
    <col min="7452" max="7452" width="5.28515625" style="18" customWidth="1"/>
    <col min="7453" max="7453" width="4.7109375" style="18" customWidth="1"/>
    <col min="7454" max="7455" width="10.7109375" style="18" customWidth="1"/>
    <col min="7456" max="7456" width="1.7109375" style="18" customWidth="1"/>
    <col min="7457" max="7457" width="0.42578125" style="18" customWidth="1"/>
    <col min="7458" max="7458" width="0.85546875" style="18" customWidth="1"/>
    <col min="7459" max="7459" width="10.140625" style="18" customWidth="1"/>
    <col min="7460" max="7680" width="9.140625" style="18"/>
    <col min="7681" max="7681" width="2.5703125" style="18" customWidth="1"/>
    <col min="7682" max="7682" width="0.42578125" style="18" customWidth="1"/>
    <col min="7683" max="7683" width="5.5703125" style="18" customWidth="1"/>
    <col min="7684" max="7684" width="0.42578125" style="18" customWidth="1"/>
    <col min="7685" max="7685" width="7" style="18" customWidth="1"/>
    <col min="7686" max="7686" width="14.7109375" style="18" customWidth="1"/>
    <col min="7687" max="7687" width="0.42578125" style="18" customWidth="1"/>
    <col min="7688" max="7688" width="10.7109375" style="18" customWidth="1"/>
    <col min="7689" max="7689" width="2.5703125" style="18" customWidth="1"/>
    <col min="7690" max="7690" width="7.42578125" style="18" customWidth="1"/>
    <col min="7691" max="7691" width="6.5703125" style="18" customWidth="1"/>
    <col min="7692" max="7692" width="3.42578125" style="18" customWidth="1"/>
    <col min="7693" max="7693" width="10.5703125" style="18" customWidth="1"/>
    <col min="7694" max="7694" width="0.140625" style="18" customWidth="1"/>
    <col min="7695" max="7695" width="1.140625" style="18" customWidth="1"/>
    <col min="7696" max="7696" width="4.42578125" style="18" customWidth="1"/>
    <col min="7697" max="7697" width="3.7109375" style="18" customWidth="1"/>
    <col min="7698" max="7698" width="0.85546875" style="18" customWidth="1"/>
    <col min="7699" max="7699" width="3.28515625" style="18" customWidth="1"/>
    <col min="7700" max="7700" width="0.28515625" style="18" customWidth="1"/>
    <col min="7701" max="7701" width="4.7109375" style="18" customWidth="1"/>
    <col min="7702" max="7702" width="1" style="18" customWidth="1"/>
    <col min="7703" max="7703" width="9.7109375" style="18" customWidth="1"/>
    <col min="7704" max="7704" width="1.28515625" style="18" customWidth="1"/>
    <col min="7705" max="7705" width="10.7109375" style="18" customWidth="1"/>
    <col min="7706" max="7706" width="1.28515625" style="18" customWidth="1"/>
    <col min="7707" max="7707" width="8.7109375" style="18" customWidth="1"/>
    <col min="7708" max="7708" width="5.28515625" style="18" customWidth="1"/>
    <col min="7709" max="7709" width="4.7109375" style="18" customWidth="1"/>
    <col min="7710" max="7711" width="10.7109375" style="18" customWidth="1"/>
    <col min="7712" max="7712" width="1.7109375" style="18" customWidth="1"/>
    <col min="7713" max="7713" width="0.42578125" style="18" customWidth="1"/>
    <col min="7714" max="7714" width="0.85546875" style="18" customWidth="1"/>
    <col min="7715" max="7715" width="10.140625" style="18" customWidth="1"/>
    <col min="7716" max="7936" width="9.140625" style="18"/>
    <col min="7937" max="7937" width="2.5703125" style="18" customWidth="1"/>
    <col min="7938" max="7938" width="0.42578125" style="18" customWidth="1"/>
    <col min="7939" max="7939" width="5.5703125" style="18" customWidth="1"/>
    <col min="7940" max="7940" width="0.42578125" style="18" customWidth="1"/>
    <col min="7941" max="7941" width="7" style="18" customWidth="1"/>
    <col min="7942" max="7942" width="14.7109375" style="18" customWidth="1"/>
    <col min="7943" max="7943" width="0.42578125" style="18" customWidth="1"/>
    <col min="7944" max="7944" width="10.7109375" style="18" customWidth="1"/>
    <col min="7945" max="7945" width="2.5703125" style="18" customWidth="1"/>
    <col min="7946" max="7946" width="7.42578125" style="18" customWidth="1"/>
    <col min="7947" max="7947" width="6.5703125" style="18" customWidth="1"/>
    <col min="7948" max="7948" width="3.42578125" style="18" customWidth="1"/>
    <col min="7949" max="7949" width="10.5703125" style="18" customWidth="1"/>
    <col min="7950" max="7950" width="0.140625" style="18" customWidth="1"/>
    <col min="7951" max="7951" width="1.140625" style="18" customWidth="1"/>
    <col min="7952" max="7952" width="4.42578125" style="18" customWidth="1"/>
    <col min="7953" max="7953" width="3.7109375" style="18" customWidth="1"/>
    <col min="7954" max="7954" width="0.85546875" style="18" customWidth="1"/>
    <col min="7955" max="7955" width="3.28515625" style="18" customWidth="1"/>
    <col min="7956" max="7956" width="0.28515625" style="18" customWidth="1"/>
    <col min="7957" max="7957" width="4.7109375" style="18" customWidth="1"/>
    <col min="7958" max="7958" width="1" style="18" customWidth="1"/>
    <col min="7959" max="7959" width="9.7109375" style="18" customWidth="1"/>
    <col min="7960" max="7960" width="1.28515625" style="18" customWidth="1"/>
    <col min="7961" max="7961" width="10.7109375" style="18" customWidth="1"/>
    <col min="7962" max="7962" width="1.28515625" style="18" customWidth="1"/>
    <col min="7963" max="7963" width="8.7109375" style="18" customWidth="1"/>
    <col min="7964" max="7964" width="5.28515625" style="18" customWidth="1"/>
    <col min="7965" max="7965" width="4.7109375" style="18" customWidth="1"/>
    <col min="7966" max="7967" width="10.7109375" style="18" customWidth="1"/>
    <col min="7968" max="7968" width="1.7109375" style="18" customWidth="1"/>
    <col min="7969" max="7969" width="0.42578125" style="18" customWidth="1"/>
    <col min="7970" max="7970" width="0.85546875" style="18" customWidth="1"/>
    <col min="7971" max="7971" width="10.140625" style="18" customWidth="1"/>
    <col min="7972" max="8192" width="9.140625" style="18"/>
    <col min="8193" max="8193" width="2.5703125" style="18" customWidth="1"/>
    <col min="8194" max="8194" width="0.42578125" style="18" customWidth="1"/>
    <col min="8195" max="8195" width="5.5703125" style="18" customWidth="1"/>
    <col min="8196" max="8196" width="0.42578125" style="18" customWidth="1"/>
    <col min="8197" max="8197" width="7" style="18" customWidth="1"/>
    <col min="8198" max="8198" width="14.7109375" style="18" customWidth="1"/>
    <col min="8199" max="8199" width="0.42578125" style="18" customWidth="1"/>
    <col min="8200" max="8200" width="10.7109375" style="18" customWidth="1"/>
    <col min="8201" max="8201" width="2.5703125" style="18" customWidth="1"/>
    <col min="8202" max="8202" width="7.42578125" style="18" customWidth="1"/>
    <col min="8203" max="8203" width="6.5703125" style="18" customWidth="1"/>
    <col min="8204" max="8204" width="3.42578125" style="18" customWidth="1"/>
    <col min="8205" max="8205" width="10.5703125" style="18" customWidth="1"/>
    <col min="8206" max="8206" width="0.140625" style="18" customWidth="1"/>
    <col min="8207" max="8207" width="1.140625" style="18" customWidth="1"/>
    <col min="8208" max="8208" width="4.42578125" style="18" customWidth="1"/>
    <col min="8209" max="8209" width="3.7109375" style="18" customWidth="1"/>
    <col min="8210" max="8210" width="0.85546875" style="18" customWidth="1"/>
    <col min="8211" max="8211" width="3.28515625" style="18" customWidth="1"/>
    <col min="8212" max="8212" width="0.28515625" style="18" customWidth="1"/>
    <col min="8213" max="8213" width="4.7109375" style="18" customWidth="1"/>
    <col min="8214" max="8214" width="1" style="18" customWidth="1"/>
    <col min="8215" max="8215" width="9.7109375" style="18" customWidth="1"/>
    <col min="8216" max="8216" width="1.28515625" style="18" customWidth="1"/>
    <col min="8217" max="8217" width="10.7109375" style="18" customWidth="1"/>
    <col min="8218" max="8218" width="1.28515625" style="18" customWidth="1"/>
    <col min="8219" max="8219" width="8.7109375" style="18" customWidth="1"/>
    <col min="8220" max="8220" width="5.28515625" style="18" customWidth="1"/>
    <col min="8221" max="8221" width="4.7109375" style="18" customWidth="1"/>
    <col min="8222" max="8223" width="10.7109375" style="18" customWidth="1"/>
    <col min="8224" max="8224" width="1.7109375" style="18" customWidth="1"/>
    <col min="8225" max="8225" width="0.42578125" style="18" customWidth="1"/>
    <col min="8226" max="8226" width="0.85546875" style="18" customWidth="1"/>
    <col min="8227" max="8227" width="10.140625" style="18" customWidth="1"/>
    <col min="8228" max="8448" width="9.140625" style="18"/>
    <col min="8449" max="8449" width="2.5703125" style="18" customWidth="1"/>
    <col min="8450" max="8450" width="0.42578125" style="18" customWidth="1"/>
    <col min="8451" max="8451" width="5.5703125" style="18" customWidth="1"/>
    <col min="8452" max="8452" width="0.42578125" style="18" customWidth="1"/>
    <col min="8453" max="8453" width="7" style="18" customWidth="1"/>
    <col min="8454" max="8454" width="14.7109375" style="18" customWidth="1"/>
    <col min="8455" max="8455" width="0.42578125" style="18" customWidth="1"/>
    <col min="8456" max="8456" width="10.7109375" style="18" customWidth="1"/>
    <col min="8457" max="8457" width="2.5703125" style="18" customWidth="1"/>
    <col min="8458" max="8458" width="7.42578125" style="18" customWidth="1"/>
    <col min="8459" max="8459" width="6.5703125" style="18" customWidth="1"/>
    <col min="8460" max="8460" width="3.42578125" style="18" customWidth="1"/>
    <col min="8461" max="8461" width="10.5703125" style="18" customWidth="1"/>
    <col min="8462" max="8462" width="0.140625" style="18" customWidth="1"/>
    <col min="8463" max="8463" width="1.140625" style="18" customWidth="1"/>
    <col min="8464" max="8464" width="4.42578125" style="18" customWidth="1"/>
    <col min="8465" max="8465" width="3.7109375" style="18" customWidth="1"/>
    <col min="8466" max="8466" width="0.85546875" style="18" customWidth="1"/>
    <col min="8467" max="8467" width="3.28515625" style="18" customWidth="1"/>
    <col min="8468" max="8468" width="0.28515625" style="18" customWidth="1"/>
    <col min="8469" max="8469" width="4.7109375" style="18" customWidth="1"/>
    <col min="8470" max="8470" width="1" style="18" customWidth="1"/>
    <col min="8471" max="8471" width="9.7109375" style="18" customWidth="1"/>
    <col min="8472" max="8472" width="1.28515625" style="18" customWidth="1"/>
    <col min="8473" max="8473" width="10.7109375" style="18" customWidth="1"/>
    <col min="8474" max="8474" width="1.28515625" style="18" customWidth="1"/>
    <col min="8475" max="8475" width="8.7109375" style="18" customWidth="1"/>
    <col min="8476" max="8476" width="5.28515625" style="18" customWidth="1"/>
    <col min="8477" max="8477" width="4.7109375" style="18" customWidth="1"/>
    <col min="8478" max="8479" width="10.7109375" style="18" customWidth="1"/>
    <col min="8480" max="8480" width="1.7109375" style="18" customWidth="1"/>
    <col min="8481" max="8481" width="0.42578125" style="18" customWidth="1"/>
    <col min="8482" max="8482" width="0.85546875" style="18" customWidth="1"/>
    <col min="8483" max="8483" width="10.140625" style="18" customWidth="1"/>
    <col min="8484" max="8704" width="9.140625" style="18"/>
    <col min="8705" max="8705" width="2.5703125" style="18" customWidth="1"/>
    <col min="8706" max="8706" width="0.42578125" style="18" customWidth="1"/>
    <col min="8707" max="8707" width="5.5703125" style="18" customWidth="1"/>
    <col min="8708" max="8708" width="0.42578125" style="18" customWidth="1"/>
    <col min="8709" max="8709" width="7" style="18" customWidth="1"/>
    <col min="8710" max="8710" width="14.7109375" style="18" customWidth="1"/>
    <col min="8711" max="8711" width="0.42578125" style="18" customWidth="1"/>
    <col min="8712" max="8712" width="10.7109375" style="18" customWidth="1"/>
    <col min="8713" max="8713" width="2.5703125" style="18" customWidth="1"/>
    <col min="8714" max="8714" width="7.42578125" style="18" customWidth="1"/>
    <col min="8715" max="8715" width="6.5703125" style="18" customWidth="1"/>
    <col min="8716" max="8716" width="3.42578125" style="18" customWidth="1"/>
    <col min="8717" max="8717" width="10.5703125" style="18" customWidth="1"/>
    <col min="8718" max="8718" width="0.140625" style="18" customWidth="1"/>
    <col min="8719" max="8719" width="1.140625" style="18" customWidth="1"/>
    <col min="8720" max="8720" width="4.42578125" style="18" customWidth="1"/>
    <col min="8721" max="8721" width="3.7109375" style="18" customWidth="1"/>
    <col min="8722" max="8722" width="0.85546875" style="18" customWidth="1"/>
    <col min="8723" max="8723" width="3.28515625" style="18" customWidth="1"/>
    <col min="8724" max="8724" width="0.28515625" style="18" customWidth="1"/>
    <col min="8725" max="8725" width="4.7109375" style="18" customWidth="1"/>
    <col min="8726" max="8726" width="1" style="18" customWidth="1"/>
    <col min="8727" max="8727" width="9.7109375" style="18" customWidth="1"/>
    <col min="8728" max="8728" width="1.28515625" style="18" customWidth="1"/>
    <col min="8729" max="8729" width="10.7109375" style="18" customWidth="1"/>
    <col min="8730" max="8730" width="1.28515625" style="18" customWidth="1"/>
    <col min="8731" max="8731" width="8.7109375" style="18" customWidth="1"/>
    <col min="8732" max="8732" width="5.28515625" style="18" customWidth="1"/>
    <col min="8733" max="8733" width="4.7109375" style="18" customWidth="1"/>
    <col min="8734" max="8735" width="10.7109375" style="18" customWidth="1"/>
    <col min="8736" max="8736" width="1.7109375" style="18" customWidth="1"/>
    <col min="8737" max="8737" width="0.42578125" style="18" customWidth="1"/>
    <col min="8738" max="8738" width="0.85546875" style="18" customWidth="1"/>
    <col min="8739" max="8739" width="10.140625" style="18" customWidth="1"/>
    <col min="8740" max="8960" width="9.140625" style="18"/>
    <col min="8961" max="8961" width="2.5703125" style="18" customWidth="1"/>
    <col min="8962" max="8962" width="0.42578125" style="18" customWidth="1"/>
    <col min="8963" max="8963" width="5.5703125" style="18" customWidth="1"/>
    <col min="8964" max="8964" width="0.42578125" style="18" customWidth="1"/>
    <col min="8965" max="8965" width="7" style="18" customWidth="1"/>
    <col min="8966" max="8966" width="14.7109375" style="18" customWidth="1"/>
    <col min="8967" max="8967" width="0.42578125" style="18" customWidth="1"/>
    <col min="8968" max="8968" width="10.7109375" style="18" customWidth="1"/>
    <col min="8969" max="8969" width="2.5703125" style="18" customWidth="1"/>
    <col min="8970" max="8970" width="7.42578125" style="18" customWidth="1"/>
    <col min="8971" max="8971" width="6.5703125" style="18" customWidth="1"/>
    <col min="8972" max="8972" width="3.42578125" style="18" customWidth="1"/>
    <col min="8973" max="8973" width="10.5703125" style="18" customWidth="1"/>
    <col min="8974" max="8974" width="0.140625" style="18" customWidth="1"/>
    <col min="8975" max="8975" width="1.140625" style="18" customWidth="1"/>
    <col min="8976" max="8976" width="4.42578125" style="18" customWidth="1"/>
    <col min="8977" max="8977" width="3.7109375" style="18" customWidth="1"/>
    <col min="8978" max="8978" width="0.85546875" style="18" customWidth="1"/>
    <col min="8979" max="8979" width="3.28515625" style="18" customWidth="1"/>
    <col min="8980" max="8980" width="0.28515625" style="18" customWidth="1"/>
    <col min="8981" max="8981" width="4.7109375" style="18" customWidth="1"/>
    <col min="8982" max="8982" width="1" style="18" customWidth="1"/>
    <col min="8983" max="8983" width="9.7109375" style="18" customWidth="1"/>
    <col min="8984" max="8984" width="1.28515625" style="18" customWidth="1"/>
    <col min="8985" max="8985" width="10.7109375" style="18" customWidth="1"/>
    <col min="8986" max="8986" width="1.28515625" style="18" customWidth="1"/>
    <col min="8987" max="8987" width="8.7109375" style="18" customWidth="1"/>
    <col min="8988" max="8988" width="5.28515625" style="18" customWidth="1"/>
    <col min="8989" max="8989" width="4.7109375" style="18" customWidth="1"/>
    <col min="8990" max="8991" width="10.7109375" style="18" customWidth="1"/>
    <col min="8992" max="8992" width="1.7109375" style="18" customWidth="1"/>
    <col min="8993" max="8993" width="0.42578125" style="18" customWidth="1"/>
    <col min="8994" max="8994" width="0.85546875" style="18" customWidth="1"/>
    <col min="8995" max="8995" width="10.140625" style="18" customWidth="1"/>
    <col min="8996" max="9216" width="9.140625" style="18"/>
    <col min="9217" max="9217" width="2.5703125" style="18" customWidth="1"/>
    <col min="9218" max="9218" width="0.42578125" style="18" customWidth="1"/>
    <col min="9219" max="9219" width="5.5703125" style="18" customWidth="1"/>
    <col min="9220" max="9220" width="0.42578125" style="18" customWidth="1"/>
    <col min="9221" max="9221" width="7" style="18" customWidth="1"/>
    <col min="9222" max="9222" width="14.7109375" style="18" customWidth="1"/>
    <col min="9223" max="9223" width="0.42578125" style="18" customWidth="1"/>
    <col min="9224" max="9224" width="10.7109375" style="18" customWidth="1"/>
    <col min="9225" max="9225" width="2.5703125" style="18" customWidth="1"/>
    <col min="9226" max="9226" width="7.42578125" style="18" customWidth="1"/>
    <col min="9227" max="9227" width="6.5703125" style="18" customWidth="1"/>
    <col min="9228" max="9228" width="3.42578125" style="18" customWidth="1"/>
    <col min="9229" max="9229" width="10.5703125" style="18" customWidth="1"/>
    <col min="9230" max="9230" width="0.140625" style="18" customWidth="1"/>
    <col min="9231" max="9231" width="1.140625" style="18" customWidth="1"/>
    <col min="9232" max="9232" width="4.42578125" style="18" customWidth="1"/>
    <col min="9233" max="9233" width="3.7109375" style="18" customWidth="1"/>
    <col min="9234" max="9234" width="0.85546875" style="18" customWidth="1"/>
    <col min="9235" max="9235" width="3.28515625" style="18" customWidth="1"/>
    <col min="9236" max="9236" width="0.28515625" style="18" customWidth="1"/>
    <col min="9237" max="9237" width="4.7109375" style="18" customWidth="1"/>
    <col min="9238" max="9238" width="1" style="18" customWidth="1"/>
    <col min="9239" max="9239" width="9.7109375" style="18" customWidth="1"/>
    <col min="9240" max="9240" width="1.28515625" style="18" customWidth="1"/>
    <col min="9241" max="9241" width="10.7109375" style="18" customWidth="1"/>
    <col min="9242" max="9242" width="1.28515625" style="18" customWidth="1"/>
    <col min="9243" max="9243" width="8.7109375" style="18" customWidth="1"/>
    <col min="9244" max="9244" width="5.28515625" style="18" customWidth="1"/>
    <col min="9245" max="9245" width="4.7109375" style="18" customWidth="1"/>
    <col min="9246" max="9247" width="10.7109375" style="18" customWidth="1"/>
    <col min="9248" max="9248" width="1.7109375" style="18" customWidth="1"/>
    <col min="9249" max="9249" width="0.42578125" style="18" customWidth="1"/>
    <col min="9250" max="9250" width="0.85546875" style="18" customWidth="1"/>
    <col min="9251" max="9251" width="10.140625" style="18" customWidth="1"/>
    <col min="9252" max="9472" width="9.140625" style="18"/>
    <col min="9473" max="9473" width="2.5703125" style="18" customWidth="1"/>
    <col min="9474" max="9474" width="0.42578125" style="18" customWidth="1"/>
    <col min="9475" max="9475" width="5.5703125" style="18" customWidth="1"/>
    <col min="9476" max="9476" width="0.42578125" style="18" customWidth="1"/>
    <col min="9477" max="9477" width="7" style="18" customWidth="1"/>
    <col min="9478" max="9478" width="14.7109375" style="18" customWidth="1"/>
    <col min="9479" max="9479" width="0.42578125" style="18" customWidth="1"/>
    <col min="9480" max="9480" width="10.7109375" style="18" customWidth="1"/>
    <col min="9481" max="9481" width="2.5703125" style="18" customWidth="1"/>
    <col min="9482" max="9482" width="7.42578125" style="18" customWidth="1"/>
    <col min="9483" max="9483" width="6.5703125" style="18" customWidth="1"/>
    <col min="9484" max="9484" width="3.42578125" style="18" customWidth="1"/>
    <col min="9485" max="9485" width="10.5703125" style="18" customWidth="1"/>
    <col min="9486" max="9486" width="0.140625" style="18" customWidth="1"/>
    <col min="9487" max="9487" width="1.140625" style="18" customWidth="1"/>
    <col min="9488" max="9488" width="4.42578125" style="18" customWidth="1"/>
    <col min="9489" max="9489" width="3.7109375" style="18" customWidth="1"/>
    <col min="9490" max="9490" width="0.85546875" style="18" customWidth="1"/>
    <col min="9491" max="9491" width="3.28515625" style="18" customWidth="1"/>
    <col min="9492" max="9492" width="0.28515625" style="18" customWidth="1"/>
    <col min="9493" max="9493" width="4.7109375" style="18" customWidth="1"/>
    <col min="9494" max="9494" width="1" style="18" customWidth="1"/>
    <col min="9495" max="9495" width="9.7109375" style="18" customWidth="1"/>
    <col min="9496" max="9496" width="1.28515625" style="18" customWidth="1"/>
    <col min="9497" max="9497" width="10.7109375" style="18" customWidth="1"/>
    <col min="9498" max="9498" width="1.28515625" style="18" customWidth="1"/>
    <col min="9499" max="9499" width="8.7109375" style="18" customWidth="1"/>
    <col min="9500" max="9500" width="5.28515625" style="18" customWidth="1"/>
    <col min="9501" max="9501" width="4.7109375" style="18" customWidth="1"/>
    <col min="9502" max="9503" width="10.7109375" style="18" customWidth="1"/>
    <col min="9504" max="9504" width="1.7109375" style="18" customWidth="1"/>
    <col min="9505" max="9505" width="0.42578125" style="18" customWidth="1"/>
    <col min="9506" max="9506" width="0.85546875" style="18" customWidth="1"/>
    <col min="9507" max="9507" width="10.140625" style="18" customWidth="1"/>
    <col min="9508" max="9728" width="9.140625" style="18"/>
    <col min="9729" max="9729" width="2.5703125" style="18" customWidth="1"/>
    <col min="9730" max="9730" width="0.42578125" style="18" customWidth="1"/>
    <col min="9731" max="9731" width="5.5703125" style="18" customWidth="1"/>
    <col min="9732" max="9732" width="0.42578125" style="18" customWidth="1"/>
    <col min="9733" max="9733" width="7" style="18" customWidth="1"/>
    <col min="9734" max="9734" width="14.7109375" style="18" customWidth="1"/>
    <col min="9735" max="9735" width="0.42578125" style="18" customWidth="1"/>
    <col min="9736" max="9736" width="10.7109375" style="18" customWidth="1"/>
    <col min="9737" max="9737" width="2.5703125" style="18" customWidth="1"/>
    <col min="9738" max="9738" width="7.42578125" style="18" customWidth="1"/>
    <col min="9739" max="9739" width="6.5703125" style="18" customWidth="1"/>
    <col min="9740" max="9740" width="3.42578125" style="18" customWidth="1"/>
    <col min="9741" max="9741" width="10.5703125" style="18" customWidth="1"/>
    <col min="9742" max="9742" width="0.140625" style="18" customWidth="1"/>
    <col min="9743" max="9743" width="1.140625" style="18" customWidth="1"/>
    <col min="9744" max="9744" width="4.42578125" style="18" customWidth="1"/>
    <col min="9745" max="9745" width="3.7109375" style="18" customWidth="1"/>
    <col min="9746" max="9746" width="0.85546875" style="18" customWidth="1"/>
    <col min="9747" max="9747" width="3.28515625" style="18" customWidth="1"/>
    <col min="9748" max="9748" width="0.28515625" style="18" customWidth="1"/>
    <col min="9749" max="9749" width="4.7109375" style="18" customWidth="1"/>
    <col min="9750" max="9750" width="1" style="18" customWidth="1"/>
    <col min="9751" max="9751" width="9.7109375" style="18" customWidth="1"/>
    <col min="9752" max="9752" width="1.28515625" style="18" customWidth="1"/>
    <col min="9753" max="9753" width="10.7109375" style="18" customWidth="1"/>
    <col min="9754" max="9754" width="1.28515625" style="18" customWidth="1"/>
    <col min="9755" max="9755" width="8.7109375" style="18" customWidth="1"/>
    <col min="9756" max="9756" width="5.28515625" style="18" customWidth="1"/>
    <col min="9757" max="9757" width="4.7109375" style="18" customWidth="1"/>
    <col min="9758" max="9759" width="10.7109375" style="18" customWidth="1"/>
    <col min="9760" max="9760" width="1.7109375" style="18" customWidth="1"/>
    <col min="9761" max="9761" width="0.42578125" style="18" customWidth="1"/>
    <col min="9762" max="9762" width="0.85546875" style="18" customWidth="1"/>
    <col min="9763" max="9763" width="10.140625" style="18" customWidth="1"/>
    <col min="9764" max="9984" width="9.140625" style="18"/>
    <col min="9985" max="9985" width="2.5703125" style="18" customWidth="1"/>
    <col min="9986" max="9986" width="0.42578125" style="18" customWidth="1"/>
    <col min="9987" max="9987" width="5.5703125" style="18" customWidth="1"/>
    <col min="9988" max="9988" width="0.42578125" style="18" customWidth="1"/>
    <col min="9989" max="9989" width="7" style="18" customWidth="1"/>
    <col min="9990" max="9990" width="14.7109375" style="18" customWidth="1"/>
    <col min="9991" max="9991" width="0.42578125" style="18" customWidth="1"/>
    <col min="9992" max="9992" width="10.7109375" style="18" customWidth="1"/>
    <col min="9993" max="9993" width="2.5703125" style="18" customWidth="1"/>
    <col min="9994" max="9994" width="7.42578125" style="18" customWidth="1"/>
    <col min="9995" max="9995" width="6.5703125" style="18" customWidth="1"/>
    <col min="9996" max="9996" width="3.42578125" style="18" customWidth="1"/>
    <col min="9997" max="9997" width="10.5703125" style="18" customWidth="1"/>
    <col min="9998" max="9998" width="0.140625" style="18" customWidth="1"/>
    <col min="9999" max="9999" width="1.140625" style="18" customWidth="1"/>
    <col min="10000" max="10000" width="4.42578125" style="18" customWidth="1"/>
    <col min="10001" max="10001" width="3.7109375" style="18" customWidth="1"/>
    <col min="10002" max="10002" width="0.85546875" style="18" customWidth="1"/>
    <col min="10003" max="10003" width="3.28515625" style="18" customWidth="1"/>
    <col min="10004" max="10004" width="0.28515625" style="18" customWidth="1"/>
    <col min="10005" max="10005" width="4.7109375" style="18" customWidth="1"/>
    <col min="10006" max="10006" width="1" style="18" customWidth="1"/>
    <col min="10007" max="10007" width="9.7109375" style="18" customWidth="1"/>
    <col min="10008" max="10008" width="1.28515625" style="18" customWidth="1"/>
    <col min="10009" max="10009" width="10.7109375" style="18" customWidth="1"/>
    <col min="10010" max="10010" width="1.28515625" style="18" customWidth="1"/>
    <col min="10011" max="10011" width="8.7109375" style="18" customWidth="1"/>
    <col min="10012" max="10012" width="5.28515625" style="18" customWidth="1"/>
    <col min="10013" max="10013" width="4.7109375" style="18" customWidth="1"/>
    <col min="10014" max="10015" width="10.7109375" style="18" customWidth="1"/>
    <col min="10016" max="10016" width="1.7109375" style="18" customWidth="1"/>
    <col min="10017" max="10017" width="0.42578125" style="18" customWidth="1"/>
    <col min="10018" max="10018" width="0.85546875" style="18" customWidth="1"/>
    <col min="10019" max="10019" width="10.140625" style="18" customWidth="1"/>
    <col min="10020" max="10240" width="9.140625" style="18"/>
    <col min="10241" max="10241" width="2.5703125" style="18" customWidth="1"/>
    <col min="10242" max="10242" width="0.42578125" style="18" customWidth="1"/>
    <col min="10243" max="10243" width="5.5703125" style="18" customWidth="1"/>
    <col min="10244" max="10244" width="0.42578125" style="18" customWidth="1"/>
    <col min="10245" max="10245" width="7" style="18" customWidth="1"/>
    <col min="10246" max="10246" width="14.7109375" style="18" customWidth="1"/>
    <col min="10247" max="10247" width="0.42578125" style="18" customWidth="1"/>
    <col min="10248" max="10248" width="10.7109375" style="18" customWidth="1"/>
    <col min="10249" max="10249" width="2.5703125" style="18" customWidth="1"/>
    <col min="10250" max="10250" width="7.42578125" style="18" customWidth="1"/>
    <col min="10251" max="10251" width="6.5703125" style="18" customWidth="1"/>
    <col min="10252" max="10252" width="3.42578125" style="18" customWidth="1"/>
    <col min="10253" max="10253" width="10.5703125" style="18" customWidth="1"/>
    <col min="10254" max="10254" width="0.140625" style="18" customWidth="1"/>
    <col min="10255" max="10255" width="1.140625" style="18" customWidth="1"/>
    <col min="10256" max="10256" width="4.42578125" style="18" customWidth="1"/>
    <col min="10257" max="10257" width="3.7109375" style="18" customWidth="1"/>
    <col min="10258" max="10258" width="0.85546875" style="18" customWidth="1"/>
    <col min="10259" max="10259" width="3.28515625" style="18" customWidth="1"/>
    <col min="10260" max="10260" width="0.28515625" style="18" customWidth="1"/>
    <col min="10261" max="10261" width="4.7109375" style="18" customWidth="1"/>
    <col min="10262" max="10262" width="1" style="18" customWidth="1"/>
    <col min="10263" max="10263" width="9.7109375" style="18" customWidth="1"/>
    <col min="10264" max="10264" width="1.28515625" style="18" customWidth="1"/>
    <col min="10265" max="10265" width="10.7109375" style="18" customWidth="1"/>
    <col min="10266" max="10266" width="1.28515625" style="18" customWidth="1"/>
    <col min="10267" max="10267" width="8.7109375" style="18" customWidth="1"/>
    <col min="10268" max="10268" width="5.28515625" style="18" customWidth="1"/>
    <col min="10269" max="10269" width="4.7109375" style="18" customWidth="1"/>
    <col min="10270" max="10271" width="10.7109375" style="18" customWidth="1"/>
    <col min="10272" max="10272" width="1.7109375" style="18" customWidth="1"/>
    <col min="10273" max="10273" width="0.42578125" style="18" customWidth="1"/>
    <col min="10274" max="10274" width="0.85546875" style="18" customWidth="1"/>
    <col min="10275" max="10275" width="10.140625" style="18" customWidth="1"/>
    <col min="10276" max="10496" width="9.140625" style="18"/>
    <col min="10497" max="10497" width="2.5703125" style="18" customWidth="1"/>
    <col min="10498" max="10498" width="0.42578125" style="18" customWidth="1"/>
    <col min="10499" max="10499" width="5.5703125" style="18" customWidth="1"/>
    <col min="10500" max="10500" width="0.42578125" style="18" customWidth="1"/>
    <col min="10501" max="10501" width="7" style="18" customWidth="1"/>
    <col min="10502" max="10502" width="14.7109375" style="18" customWidth="1"/>
    <col min="10503" max="10503" width="0.42578125" style="18" customWidth="1"/>
    <col min="10504" max="10504" width="10.7109375" style="18" customWidth="1"/>
    <col min="10505" max="10505" width="2.5703125" style="18" customWidth="1"/>
    <col min="10506" max="10506" width="7.42578125" style="18" customWidth="1"/>
    <col min="10507" max="10507" width="6.5703125" style="18" customWidth="1"/>
    <col min="10508" max="10508" width="3.42578125" style="18" customWidth="1"/>
    <col min="10509" max="10509" width="10.5703125" style="18" customWidth="1"/>
    <col min="10510" max="10510" width="0.140625" style="18" customWidth="1"/>
    <col min="10511" max="10511" width="1.140625" style="18" customWidth="1"/>
    <col min="10512" max="10512" width="4.42578125" style="18" customWidth="1"/>
    <col min="10513" max="10513" width="3.7109375" style="18" customWidth="1"/>
    <col min="10514" max="10514" width="0.85546875" style="18" customWidth="1"/>
    <col min="10515" max="10515" width="3.28515625" style="18" customWidth="1"/>
    <col min="10516" max="10516" width="0.28515625" style="18" customWidth="1"/>
    <col min="10517" max="10517" width="4.7109375" style="18" customWidth="1"/>
    <col min="10518" max="10518" width="1" style="18" customWidth="1"/>
    <col min="10519" max="10519" width="9.7109375" style="18" customWidth="1"/>
    <col min="10520" max="10520" width="1.28515625" style="18" customWidth="1"/>
    <col min="10521" max="10521" width="10.7109375" style="18" customWidth="1"/>
    <col min="10522" max="10522" width="1.28515625" style="18" customWidth="1"/>
    <col min="10523" max="10523" width="8.7109375" style="18" customWidth="1"/>
    <col min="10524" max="10524" width="5.28515625" style="18" customWidth="1"/>
    <col min="10525" max="10525" width="4.7109375" style="18" customWidth="1"/>
    <col min="10526" max="10527" width="10.7109375" style="18" customWidth="1"/>
    <col min="10528" max="10528" width="1.7109375" style="18" customWidth="1"/>
    <col min="10529" max="10529" width="0.42578125" style="18" customWidth="1"/>
    <col min="10530" max="10530" width="0.85546875" style="18" customWidth="1"/>
    <col min="10531" max="10531" width="10.140625" style="18" customWidth="1"/>
    <col min="10532" max="10752" width="9.140625" style="18"/>
    <col min="10753" max="10753" width="2.5703125" style="18" customWidth="1"/>
    <col min="10754" max="10754" width="0.42578125" style="18" customWidth="1"/>
    <col min="10755" max="10755" width="5.5703125" style="18" customWidth="1"/>
    <col min="10756" max="10756" width="0.42578125" style="18" customWidth="1"/>
    <col min="10757" max="10757" width="7" style="18" customWidth="1"/>
    <col min="10758" max="10758" width="14.7109375" style="18" customWidth="1"/>
    <col min="10759" max="10759" width="0.42578125" style="18" customWidth="1"/>
    <col min="10760" max="10760" width="10.7109375" style="18" customWidth="1"/>
    <col min="10761" max="10761" width="2.5703125" style="18" customWidth="1"/>
    <col min="10762" max="10762" width="7.42578125" style="18" customWidth="1"/>
    <col min="10763" max="10763" width="6.5703125" style="18" customWidth="1"/>
    <col min="10764" max="10764" width="3.42578125" style="18" customWidth="1"/>
    <col min="10765" max="10765" width="10.5703125" style="18" customWidth="1"/>
    <col min="10766" max="10766" width="0.140625" style="18" customWidth="1"/>
    <col min="10767" max="10767" width="1.140625" style="18" customWidth="1"/>
    <col min="10768" max="10768" width="4.42578125" style="18" customWidth="1"/>
    <col min="10769" max="10769" width="3.7109375" style="18" customWidth="1"/>
    <col min="10770" max="10770" width="0.85546875" style="18" customWidth="1"/>
    <col min="10771" max="10771" width="3.28515625" style="18" customWidth="1"/>
    <col min="10772" max="10772" width="0.28515625" style="18" customWidth="1"/>
    <col min="10773" max="10773" width="4.7109375" style="18" customWidth="1"/>
    <col min="10774" max="10774" width="1" style="18" customWidth="1"/>
    <col min="10775" max="10775" width="9.7109375" style="18" customWidth="1"/>
    <col min="10776" max="10776" width="1.28515625" style="18" customWidth="1"/>
    <col min="10777" max="10777" width="10.7109375" style="18" customWidth="1"/>
    <col min="10778" max="10778" width="1.28515625" style="18" customWidth="1"/>
    <col min="10779" max="10779" width="8.7109375" style="18" customWidth="1"/>
    <col min="10780" max="10780" width="5.28515625" style="18" customWidth="1"/>
    <col min="10781" max="10781" width="4.7109375" style="18" customWidth="1"/>
    <col min="10782" max="10783" width="10.7109375" style="18" customWidth="1"/>
    <col min="10784" max="10784" width="1.7109375" style="18" customWidth="1"/>
    <col min="10785" max="10785" width="0.42578125" style="18" customWidth="1"/>
    <col min="10786" max="10786" width="0.85546875" style="18" customWidth="1"/>
    <col min="10787" max="10787" width="10.140625" style="18" customWidth="1"/>
    <col min="10788" max="11008" width="9.140625" style="18"/>
    <col min="11009" max="11009" width="2.5703125" style="18" customWidth="1"/>
    <col min="11010" max="11010" width="0.42578125" style="18" customWidth="1"/>
    <col min="11011" max="11011" width="5.5703125" style="18" customWidth="1"/>
    <col min="11012" max="11012" width="0.42578125" style="18" customWidth="1"/>
    <col min="11013" max="11013" width="7" style="18" customWidth="1"/>
    <col min="11014" max="11014" width="14.7109375" style="18" customWidth="1"/>
    <col min="11015" max="11015" width="0.42578125" style="18" customWidth="1"/>
    <col min="11016" max="11016" width="10.7109375" style="18" customWidth="1"/>
    <col min="11017" max="11017" width="2.5703125" style="18" customWidth="1"/>
    <col min="11018" max="11018" width="7.42578125" style="18" customWidth="1"/>
    <col min="11019" max="11019" width="6.5703125" style="18" customWidth="1"/>
    <col min="11020" max="11020" width="3.42578125" style="18" customWidth="1"/>
    <col min="11021" max="11021" width="10.5703125" style="18" customWidth="1"/>
    <col min="11022" max="11022" width="0.140625" style="18" customWidth="1"/>
    <col min="11023" max="11023" width="1.140625" style="18" customWidth="1"/>
    <col min="11024" max="11024" width="4.42578125" style="18" customWidth="1"/>
    <col min="11025" max="11025" width="3.7109375" style="18" customWidth="1"/>
    <col min="11026" max="11026" width="0.85546875" style="18" customWidth="1"/>
    <col min="11027" max="11027" width="3.28515625" style="18" customWidth="1"/>
    <col min="11028" max="11028" width="0.28515625" style="18" customWidth="1"/>
    <col min="11029" max="11029" width="4.7109375" style="18" customWidth="1"/>
    <col min="11030" max="11030" width="1" style="18" customWidth="1"/>
    <col min="11031" max="11031" width="9.7109375" style="18" customWidth="1"/>
    <col min="11032" max="11032" width="1.28515625" style="18" customWidth="1"/>
    <col min="11033" max="11033" width="10.7109375" style="18" customWidth="1"/>
    <col min="11034" max="11034" width="1.28515625" style="18" customWidth="1"/>
    <col min="11035" max="11035" width="8.7109375" style="18" customWidth="1"/>
    <col min="11036" max="11036" width="5.28515625" style="18" customWidth="1"/>
    <col min="11037" max="11037" width="4.7109375" style="18" customWidth="1"/>
    <col min="11038" max="11039" width="10.7109375" style="18" customWidth="1"/>
    <col min="11040" max="11040" width="1.7109375" style="18" customWidth="1"/>
    <col min="11041" max="11041" width="0.42578125" style="18" customWidth="1"/>
    <col min="11042" max="11042" width="0.85546875" style="18" customWidth="1"/>
    <col min="11043" max="11043" width="10.140625" style="18" customWidth="1"/>
    <col min="11044" max="11264" width="9.140625" style="18"/>
    <col min="11265" max="11265" width="2.5703125" style="18" customWidth="1"/>
    <col min="11266" max="11266" width="0.42578125" style="18" customWidth="1"/>
    <col min="11267" max="11267" width="5.5703125" style="18" customWidth="1"/>
    <col min="11268" max="11268" width="0.42578125" style="18" customWidth="1"/>
    <col min="11269" max="11269" width="7" style="18" customWidth="1"/>
    <col min="11270" max="11270" width="14.7109375" style="18" customWidth="1"/>
    <col min="11271" max="11271" width="0.42578125" style="18" customWidth="1"/>
    <col min="11272" max="11272" width="10.7109375" style="18" customWidth="1"/>
    <col min="11273" max="11273" width="2.5703125" style="18" customWidth="1"/>
    <col min="11274" max="11274" width="7.42578125" style="18" customWidth="1"/>
    <col min="11275" max="11275" width="6.5703125" style="18" customWidth="1"/>
    <col min="11276" max="11276" width="3.42578125" style="18" customWidth="1"/>
    <col min="11277" max="11277" width="10.5703125" style="18" customWidth="1"/>
    <col min="11278" max="11278" width="0.140625" style="18" customWidth="1"/>
    <col min="11279" max="11279" width="1.140625" style="18" customWidth="1"/>
    <col min="11280" max="11280" width="4.42578125" style="18" customWidth="1"/>
    <col min="11281" max="11281" width="3.7109375" style="18" customWidth="1"/>
    <col min="11282" max="11282" width="0.85546875" style="18" customWidth="1"/>
    <col min="11283" max="11283" width="3.28515625" style="18" customWidth="1"/>
    <col min="11284" max="11284" width="0.28515625" style="18" customWidth="1"/>
    <col min="11285" max="11285" width="4.7109375" style="18" customWidth="1"/>
    <col min="11286" max="11286" width="1" style="18" customWidth="1"/>
    <col min="11287" max="11287" width="9.7109375" style="18" customWidth="1"/>
    <col min="11288" max="11288" width="1.28515625" style="18" customWidth="1"/>
    <col min="11289" max="11289" width="10.7109375" style="18" customWidth="1"/>
    <col min="11290" max="11290" width="1.28515625" style="18" customWidth="1"/>
    <col min="11291" max="11291" width="8.7109375" style="18" customWidth="1"/>
    <col min="11292" max="11292" width="5.28515625" style="18" customWidth="1"/>
    <col min="11293" max="11293" width="4.7109375" style="18" customWidth="1"/>
    <col min="11294" max="11295" width="10.7109375" style="18" customWidth="1"/>
    <col min="11296" max="11296" width="1.7109375" style="18" customWidth="1"/>
    <col min="11297" max="11297" width="0.42578125" style="18" customWidth="1"/>
    <col min="11298" max="11298" width="0.85546875" style="18" customWidth="1"/>
    <col min="11299" max="11299" width="10.140625" style="18" customWidth="1"/>
    <col min="11300" max="11520" width="9.140625" style="18"/>
    <col min="11521" max="11521" width="2.5703125" style="18" customWidth="1"/>
    <col min="11522" max="11522" width="0.42578125" style="18" customWidth="1"/>
    <col min="11523" max="11523" width="5.5703125" style="18" customWidth="1"/>
    <col min="11524" max="11524" width="0.42578125" style="18" customWidth="1"/>
    <col min="11525" max="11525" width="7" style="18" customWidth="1"/>
    <col min="11526" max="11526" width="14.7109375" style="18" customWidth="1"/>
    <col min="11527" max="11527" width="0.42578125" style="18" customWidth="1"/>
    <col min="11528" max="11528" width="10.7109375" style="18" customWidth="1"/>
    <col min="11529" max="11529" width="2.5703125" style="18" customWidth="1"/>
    <col min="11530" max="11530" width="7.42578125" style="18" customWidth="1"/>
    <col min="11531" max="11531" width="6.5703125" style="18" customWidth="1"/>
    <col min="11532" max="11532" width="3.42578125" style="18" customWidth="1"/>
    <col min="11533" max="11533" width="10.5703125" style="18" customWidth="1"/>
    <col min="11534" max="11534" width="0.140625" style="18" customWidth="1"/>
    <col min="11535" max="11535" width="1.140625" style="18" customWidth="1"/>
    <col min="11536" max="11536" width="4.42578125" style="18" customWidth="1"/>
    <col min="11537" max="11537" width="3.7109375" style="18" customWidth="1"/>
    <col min="11538" max="11538" width="0.85546875" style="18" customWidth="1"/>
    <col min="11539" max="11539" width="3.28515625" style="18" customWidth="1"/>
    <col min="11540" max="11540" width="0.28515625" style="18" customWidth="1"/>
    <col min="11541" max="11541" width="4.7109375" style="18" customWidth="1"/>
    <col min="11542" max="11542" width="1" style="18" customWidth="1"/>
    <col min="11543" max="11543" width="9.7109375" style="18" customWidth="1"/>
    <col min="11544" max="11544" width="1.28515625" style="18" customWidth="1"/>
    <col min="11545" max="11545" width="10.7109375" style="18" customWidth="1"/>
    <col min="11546" max="11546" width="1.28515625" style="18" customWidth="1"/>
    <col min="11547" max="11547" width="8.7109375" style="18" customWidth="1"/>
    <col min="11548" max="11548" width="5.28515625" style="18" customWidth="1"/>
    <col min="11549" max="11549" width="4.7109375" style="18" customWidth="1"/>
    <col min="11550" max="11551" width="10.7109375" style="18" customWidth="1"/>
    <col min="11552" max="11552" width="1.7109375" style="18" customWidth="1"/>
    <col min="11553" max="11553" width="0.42578125" style="18" customWidth="1"/>
    <col min="11554" max="11554" width="0.85546875" style="18" customWidth="1"/>
    <col min="11555" max="11555" width="10.140625" style="18" customWidth="1"/>
    <col min="11556" max="11776" width="9.140625" style="18"/>
    <col min="11777" max="11777" width="2.5703125" style="18" customWidth="1"/>
    <col min="11778" max="11778" width="0.42578125" style="18" customWidth="1"/>
    <col min="11779" max="11779" width="5.5703125" style="18" customWidth="1"/>
    <col min="11780" max="11780" width="0.42578125" style="18" customWidth="1"/>
    <col min="11781" max="11781" width="7" style="18" customWidth="1"/>
    <col min="11782" max="11782" width="14.7109375" style="18" customWidth="1"/>
    <col min="11783" max="11783" width="0.42578125" style="18" customWidth="1"/>
    <col min="11784" max="11784" width="10.7109375" style="18" customWidth="1"/>
    <col min="11785" max="11785" width="2.5703125" style="18" customWidth="1"/>
    <col min="11786" max="11786" width="7.42578125" style="18" customWidth="1"/>
    <col min="11787" max="11787" width="6.5703125" style="18" customWidth="1"/>
    <col min="11788" max="11788" width="3.42578125" style="18" customWidth="1"/>
    <col min="11789" max="11789" width="10.5703125" style="18" customWidth="1"/>
    <col min="11790" max="11790" width="0.140625" style="18" customWidth="1"/>
    <col min="11791" max="11791" width="1.140625" style="18" customWidth="1"/>
    <col min="11792" max="11792" width="4.42578125" style="18" customWidth="1"/>
    <col min="11793" max="11793" width="3.7109375" style="18" customWidth="1"/>
    <col min="11794" max="11794" width="0.85546875" style="18" customWidth="1"/>
    <col min="11795" max="11795" width="3.28515625" style="18" customWidth="1"/>
    <col min="11796" max="11796" width="0.28515625" style="18" customWidth="1"/>
    <col min="11797" max="11797" width="4.7109375" style="18" customWidth="1"/>
    <col min="11798" max="11798" width="1" style="18" customWidth="1"/>
    <col min="11799" max="11799" width="9.7109375" style="18" customWidth="1"/>
    <col min="11800" max="11800" width="1.28515625" style="18" customWidth="1"/>
    <col min="11801" max="11801" width="10.7109375" style="18" customWidth="1"/>
    <col min="11802" max="11802" width="1.28515625" style="18" customWidth="1"/>
    <col min="11803" max="11803" width="8.7109375" style="18" customWidth="1"/>
    <col min="11804" max="11804" width="5.28515625" style="18" customWidth="1"/>
    <col min="11805" max="11805" width="4.7109375" style="18" customWidth="1"/>
    <col min="11806" max="11807" width="10.7109375" style="18" customWidth="1"/>
    <col min="11808" max="11808" width="1.7109375" style="18" customWidth="1"/>
    <col min="11809" max="11809" width="0.42578125" style="18" customWidth="1"/>
    <col min="11810" max="11810" width="0.85546875" style="18" customWidth="1"/>
    <col min="11811" max="11811" width="10.140625" style="18" customWidth="1"/>
    <col min="11812" max="12032" width="9.140625" style="18"/>
    <col min="12033" max="12033" width="2.5703125" style="18" customWidth="1"/>
    <col min="12034" max="12034" width="0.42578125" style="18" customWidth="1"/>
    <col min="12035" max="12035" width="5.5703125" style="18" customWidth="1"/>
    <col min="12036" max="12036" width="0.42578125" style="18" customWidth="1"/>
    <col min="12037" max="12037" width="7" style="18" customWidth="1"/>
    <col min="12038" max="12038" width="14.7109375" style="18" customWidth="1"/>
    <col min="12039" max="12039" width="0.42578125" style="18" customWidth="1"/>
    <col min="12040" max="12040" width="10.7109375" style="18" customWidth="1"/>
    <col min="12041" max="12041" width="2.5703125" style="18" customWidth="1"/>
    <col min="12042" max="12042" width="7.42578125" style="18" customWidth="1"/>
    <col min="12043" max="12043" width="6.5703125" style="18" customWidth="1"/>
    <col min="12044" max="12044" width="3.42578125" style="18" customWidth="1"/>
    <col min="12045" max="12045" width="10.5703125" style="18" customWidth="1"/>
    <col min="12046" max="12046" width="0.140625" style="18" customWidth="1"/>
    <col min="12047" max="12047" width="1.140625" style="18" customWidth="1"/>
    <col min="12048" max="12048" width="4.42578125" style="18" customWidth="1"/>
    <col min="12049" max="12049" width="3.7109375" style="18" customWidth="1"/>
    <col min="12050" max="12050" width="0.85546875" style="18" customWidth="1"/>
    <col min="12051" max="12051" width="3.28515625" style="18" customWidth="1"/>
    <col min="12052" max="12052" width="0.28515625" style="18" customWidth="1"/>
    <col min="12053" max="12053" width="4.7109375" style="18" customWidth="1"/>
    <col min="12054" max="12054" width="1" style="18" customWidth="1"/>
    <col min="12055" max="12055" width="9.7109375" style="18" customWidth="1"/>
    <col min="12056" max="12056" width="1.28515625" style="18" customWidth="1"/>
    <col min="12057" max="12057" width="10.7109375" style="18" customWidth="1"/>
    <col min="12058" max="12058" width="1.28515625" style="18" customWidth="1"/>
    <col min="12059" max="12059" width="8.7109375" style="18" customWidth="1"/>
    <col min="12060" max="12060" width="5.28515625" style="18" customWidth="1"/>
    <col min="12061" max="12061" width="4.7109375" style="18" customWidth="1"/>
    <col min="12062" max="12063" width="10.7109375" style="18" customWidth="1"/>
    <col min="12064" max="12064" width="1.7109375" style="18" customWidth="1"/>
    <col min="12065" max="12065" width="0.42578125" style="18" customWidth="1"/>
    <col min="12066" max="12066" width="0.85546875" style="18" customWidth="1"/>
    <col min="12067" max="12067" width="10.140625" style="18" customWidth="1"/>
    <col min="12068" max="12288" width="9.140625" style="18"/>
    <col min="12289" max="12289" width="2.5703125" style="18" customWidth="1"/>
    <col min="12290" max="12290" width="0.42578125" style="18" customWidth="1"/>
    <col min="12291" max="12291" width="5.5703125" style="18" customWidth="1"/>
    <col min="12292" max="12292" width="0.42578125" style="18" customWidth="1"/>
    <col min="12293" max="12293" width="7" style="18" customWidth="1"/>
    <col min="12294" max="12294" width="14.7109375" style="18" customWidth="1"/>
    <col min="12295" max="12295" width="0.42578125" style="18" customWidth="1"/>
    <col min="12296" max="12296" width="10.7109375" style="18" customWidth="1"/>
    <col min="12297" max="12297" width="2.5703125" style="18" customWidth="1"/>
    <col min="12298" max="12298" width="7.42578125" style="18" customWidth="1"/>
    <col min="12299" max="12299" width="6.5703125" style="18" customWidth="1"/>
    <col min="12300" max="12300" width="3.42578125" style="18" customWidth="1"/>
    <col min="12301" max="12301" width="10.5703125" style="18" customWidth="1"/>
    <col min="12302" max="12302" width="0.140625" style="18" customWidth="1"/>
    <col min="12303" max="12303" width="1.140625" style="18" customWidth="1"/>
    <col min="12304" max="12304" width="4.42578125" style="18" customWidth="1"/>
    <col min="12305" max="12305" width="3.7109375" style="18" customWidth="1"/>
    <col min="12306" max="12306" width="0.85546875" style="18" customWidth="1"/>
    <col min="12307" max="12307" width="3.28515625" style="18" customWidth="1"/>
    <col min="12308" max="12308" width="0.28515625" style="18" customWidth="1"/>
    <col min="12309" max="12309" width="4.7109375" style="18" customWidth="1"/>
    <col min="12310" max="12310" width="1" style="18" customWidth="1"/>
    <col min="12311" max="12311" width="9.7109375" style="18" customWidth="1"/>
    <col min="12312" max="12312" width="1.28515625" style="18" customWidth="1"/>
    <col min="12313" max="12313" width="10.7109375" style="18" customWidth="1"/>
    <col min="12314" max="12314" width="1.28515625" style="18" customWidth="1"/>
    <col min="12315" max="12315" width="8.7109375" style="18" customWidth="1"/>
    <col min="12316" max="12316" width="5.28515625" style="18" customWidth="1"/>
    <col min="12317" max="12317" width="4.7109375" style="18" customWidth="1"/>
    <col min="12318" max="12319" width="10.7109375" style="18" customWidth="1"/>
    <col min="12320" max="12320" width="1.7109375" style="18" customWidth="1"/>
    <col min="12321" max="12321" width="0.42578125" style="18" customWidth="1"/>
    <col min="12322" max="12322" width="0.85546875" style="18" customWidth="1"/>
    <col min="12323" max="12323" width="10.140625" style="18" customWidth="1"/>
    <col min="12324" max="12544" width="9.140625" style="18"/>
    <col min="12545" max="12545" width="2.5703125" style="18" customWidth="1"/>
    <col min="12546" max="12546" width="0.42578125" style="18" customWidth="1"/>
    <col min="12547" max="12547" width="5.5703125" style="18" customWidth="1"/>
    <col min="12548" max="12548" width="0.42578125" style="18" customWidth="1"/>
    <col min="12549" max="12549" width="7" style="18" customWidth="1"/>
    <col min="12550" max="12550" width="14.7109375" style="18" customWidth="1"/>
    <col min="12551" max="12551" width="0.42578125" style="18" customWidth="1"/>
    <col min="12552" max="12552" width="10.7109375" style="18" customWidth="1"/>
    <col min="12553" max="12553" width="2.5703125" style="18" customWidth="1"/>
    <col min="12554" max="12554" width="7.42578125" style="18" customWidth="1"/>
    <col min="12555" max="12555" width="6.5703125" style="18" customWidth="1"/>
    <col min="12556" max="12556" width="3.42578125" style="18" customWidth="1"/>
    <col min="12557" max="12557" width="10.5703125" style="18" customWidth="1"/>
    <col min="12558" max="12558" width="0.140625" style="18" customWidth="1"/>
    <col min="12559" max="12559" width="1.140625" style="18" customWidth="1"/>
    <col min="12560" max="12560" width="4.42578125" style="18" customWidth="1"/>
    <col min="12561" max="12561" width="3.7109375" style="18" customWidth="1"/>
    <col min="12562" max="12562" width="0.85546875" style="18" customWidth="1"/>
    <col min="12563" max="12563" width="3.28515625" style="18" customWidth="1"/>
    <col min="12564" max="12564" width="0.28515625" style="18" customWidth="1"/>
    <col min="12565" max="12565" width="4.7109375" style="18" customWidth="1"/>
    <col min="12566" max="12566" width="1" style="18" customWidth="1"/>
    <col min="12567" max="12567" width="9.7109375" style="18" customWidth="1"/>
    <col min="12568" max="12568" width="1.28515625" style="18" customWidth="1"/>
    <col min="12569" max="12569" width="10.7109375" style="18" customWidth="1"/>
    <col min="12570" max="12570" width="1.28515625" style="18" customWidth="1"/>
    <col min="12571" max="12571" width="8.7109375" style="18" customWidth="1"/>
    <col min="12572" max="12572" width="5.28515625" style="18" customWidth="1"/>
    <col min="12573" max="12573" width="4.7109375" style="18" customWidth="1"/>
    <col min="12574" max="12575" width="10.7109375" style="18" customWidth="1"/>
    <col min="12576" max="12576" width="1.7109375" style="18" customWidth="1"/>
    <col min="12577" max="12577" width="0.42578125" style="18" customWidth="1"/>
    <col min="12578" max="12578" width="0.85546875" style="18" customWidth="1"/>
    <col min="12579" max="12579" width="10.140625" style="18" customWidth="1"/>
    <col min="12580" max="12800" width="9.140625" style="18"/>
    <col min="12801" max="12801" width="2.5703125" style="18" customWidth="1"/>
    <col min="12802" max="12802" width="0.42578125" style="18" customWidth="1"/>
    <col min="12803" max="12803" width="5.5703125" style="18" customWidth="1"/>
    <col min="12804" max="12804" width="0.42578125" style="18" customWidth="1"/>
    <col min="12805" max="12805" width="7" style="18" customWidth="1"/>
    <col min="12806" max="12806" width="14.7109375" style="18" customWidth="1"/>
    <col min="12807" max="12807" width="0.42578125" style="18" customWidth="1"/>
    <col min="12808" max="12808" width="10.7109375" style="18" customWidth="1"/>
    <col min="12809" max="12809" width="2.5703125" style="18" customWidth="1"/>
    <col min="12810" max="12810" width="7.42578125" style="18" customWidth="1"/>
    <col min="12811" max="12811" width="6.5703125" style="18" customWidth="1"/>
    <col min="12812" max="12812" width="3.42578125" style="18" customWidth="1"/>
    <col min="12813" max="12813" width="10.5703125" style="18" customWidth="1"/>
    <col min="12814" max="12814" width="0.140625" style="18" customWidth="1"/>
    <col min="12815" max="12815" width="1.140625" style="18" customWidth="1"/>
    <col min="12816" max="12816" width="4.42578125" style="18" customWidth="1"/>
    <col min="12817" max="12817" width="3.7109375" style="18" customWidth="1"/>
    <col min="12818" max="12818" width="0.85546875" style="18" customWidth="1"/>
    <col min="12819" max="12819" width="3.28515625" style="18" customWidth="1"/>
    <col min="12820" max="12820" width="0.28515625" style="18" customWidth="1"/>
    <col min="12821" max="12821" width="4.7109375" style="18" customWidth="1"/>
    <col min="12822" max="12822" width="1" style="18" customWidth="1"/>
    <col min="12823" max="12823" width="9.7109375" style="18" customWidth="1"/>
    <col min="12824" max="12824" width="1.28515625" style="18" customWidth="1"/>
    <col min="12825" max="12825" width="10.7109375" style="18" customWidth="1"/>
    <col min="12826" max="12826" width="1.28515625" style="18" customWidth="1"/>
    <col min="12827" max="12827" width="8.7109375" style="18" customWidth="1"/>
    <col min="12828" max="12828" width="5.28515625" style="18" customWidth="1"/>
    <col min="12829" max="12829" width="4.7109375" style="18" customWidth="1"/>
    <col min="12830" max="12831" width="10.7109375" style="18" customWidth="1"/>
    <col min="12832" max="12832" width="1.7109375" style="18" customWidth="1"/>
    <col min="12833" max="12833" width="0.42578125" style="18" customWidth="1"/>
    <col min="12834" max="12834" width="0.85546875" style="18" customWidth="1"/>
    <col min="12835" max="12835" width="10.140625" style="18" customWidth="1"/>
    <col min="12836" max="13056" width="9.140625" style="18"/>
    <col min="13057" max="13057" width="2.5703125" style="18" customWidth="1"/>
    <col min="13058" max="13058" width="0.42578125" style="18" customWidth="1"/>
    <col min="13059" max="13059" width="5.5703125" style="18" customWidth="1"/>
    <col min="13060" max="13060" width="0.42578125" style="18" customWidth="1"/>
    <col min="13061" max="13061" width="7" style="18" customWidth="1"/>
    <col min="13062" max="13062" width="14.7109375" style="18" customWidth="1"/>
    <col min="13063" max="13063" width="0.42578125" style="18" customWidth="1"/>
    <col min="13064" max="13064" width="10.7109375" style="18" customWidth="1"/>
    <col min="13065" max="13065" width="2.5703125" style="18" customWidth="1"/>
    <col min="13066" max="13066" width="7.42578125" style="18" customWidth="1"/>
    <col min="13067" max="13067" width="6.5703125" style="18" customWidth="1"/>
    <col min="13068" max="13068" width="3.42578125" style="18" customWidth="1"/>
    <col min="13069" max="13069" width="10.5703125" style="18" customWidth="1"/>
    <col min="13070" max="13070" width="0.140625" style="18" customWidth="1"/>
    <col min="13071" max="13071" width="1.140625" style="18" customWidth="1"/>
    <col min="13072" max="13072" width="4.42578125" style="18" customWidth="1"/>
    <col min="13073" max="13073" width="3.7109375" style="18" customWidth="1"/>
    <col min="13074" max="13074" width="0.85546875" style="18" customWidth="1"/>
    <col min="13075" max="13075" width="3.28515625" style="18" customWidth="1"/>
    <col min="13076" max="13076" width="0.28515625" style="18" customWidth="1"/>
    <col min="13077" max="13077" width="4.7109375" style="18" customWidth="1"/>
    <col min="13078" max="13078" width="1" style="18" customWidth="1"/>
    <col min="13079" max="13079" width="9.7109375" style="18" customWidth="1"/>
    <col min="13080" max="13080" width="1.28515625" style="18" customWidth="1"/>
    <col min="13081" max="13081" width="10.7109375" style="18" customWidth="1"/>
    <col min="13082" max="13082" width="1.28515625" style="18" customWidth="1"/>
    <col min="13083" max="13083" width="8.7109375" style="18" customWidth="1"/>
    <col min="13084" max="13084" width="5.28515625" style="18" customWidth="1"/>
    <col min="13085" max="13085" width="4.7109375" style="18" customWidth="1"/>
    <col min="13086" max="13087" width="10.7109375" style="18" customWidth="1"/>
    <col min="13088" max="13088" width="1.7109375" style="18" customWidth="1"/>
    <col min="13089" max="13089" width="0.42578125" style="18" customWidth="1"/>
    <col min="13090" max="13090" width="0.85546875" style="18" customWidth="1"/>
    <col min="13091" max="13091" width="10.140625" style="18" customWidth="1"/>
    <col min="13092" max="13312" width="9.140625" style="18"/>
    <col min="13313" max="13313" width="2.5703125" style="18" customWidth="1"/>
    <col min="13314" max="13314" width="0.42578125" style="18" customWidth="1"/>
    <col min="13315" max="13315" width="5.5703125" style="18" customWidth="1"/>
    <col min="13316" max="13316" width="0.42578125" style="18" customWidth="1"/>
    <col min="13317" max="13317" width="7" style="18" customWidth="1"/>
    <col min="13318" max="13318" width="14.7109375" style="18" customWidth="1"/>
    <col min="13319" max="13319" width="0.42578125" style="18" customWidth="1"/>
    <col min="13320" max="13320" width="10.7109375" style="18" customWidth="1"/>
    <col min="13321" max="13321" width="2.5703125" style="18" customWidth="1"/>
    <col min="13322" max="13322" width="7.42578125" style="18" customWidth="1"/>
    <col min="13323" max="13323" width="6.5703125" style="18" customWidth="1"/>
    <col min="13324" max="13324" width="3.42578125" style="18" customWidth="1"/>
    <col min="13325" max="13325" width="10.5703125" style="18" customWidth="1"/>
    <col min="13326" max="13326" width="0.140625" style="18" customWidth="1"/>
    <col min="13327" max="13327" width="1.140625" style="18" customWidth="1"/>
    <col min="13328" max="13328" width="4.42578125" style="18" customWidth="1"/>
    <col min="13329" max="13329" width="3.7109375" style="18" customWidth="1"/>
    <col min="13330" max="13330" width="0.85546875" style="18" customWidth="1"/>
    <col min="13331" max="13331" width="3.28515625" style="18" customWidth="1"/>
    <col min="13332" max="13332" width="0.28515625" style="18" customWidth="1"/>
    <col min="13333" max="13333" width="4.7109375" style="18" customWidth="1"/>
    <col min="13334" max="13334" width="1" style="18" customWidth="1"/>
    <col min="13335" max="13335" width="9.7109375" style="18" customWidth="1"/>
    <col min="13336" max="13336" width="1.28515625" style="18" customWidth="1"/>
    <col min="13337" max="13337" width="10.7109375" style="18" customWidth="1"/>
    <col min="13338" max="13338" width="1.28515625" style="18" customWidth="1"/>
    <col min="13339" max="13339" width="8.7109375" style="18" customWidth="1"/>
    <col min="13340" max="13340" width="5.28515625" style="18" customWidth="1"/>
    <col min="13341" max="13341" width="4.7109375" style="18" customWidth="1"/>
    <col min="13342" max="13343" width="10.7109375" style="18" customWidth="1"/>
    <col min="13344" max="13344" width="1.7109375" style="18" customWidth="1"/>
    <col min="13345" max="13345" width="0.42578125" style="18" customWidth="1"/>
    <col min="13346" max="13346" width="0.85546875" style="18" customWidth="1"/>
    <col min="13347" max="13347" width="10.140625" style="18" customWidth="1"/>
    <col min="13348" max="13568" width="9.140625" style="18"/>
    <col min="13569" max="13569" width="2.5703125" style="18" customWidth="1"/>
    <col min="13570" max="13570" width="0.42578125" style="18" customWidth="1"/>
    <col min="13571" max="13571" width="5.5703125" style="18" customWidth="1"/>
    <col min="13572" max="13572" width="0.42578125" style="18" customWidth="1"/>
    <col min="13573" max="13573" width="7" style="18" customWidth="1"/>
    <col min="13574" max="13574" width="14.7109375" style="18" customWidth="1"/>
    <col min="13575" max="13575" width="0.42578125" style="18" customWidth="1"/>
    <col min="13576" max="13576" width="10.7109375" style="18" customWidth="1"/>
    <col min="13577" max="13577" width="2.5703125" style="18" customWidth="1"/>
    <col min="13578" max="13578" width="7.42578125" style="18" customWidth="1"/>
    <col min="13579" max="13579" width="6.5703125" style="18" customWidth="1"/>
    <col min="13580" max="13580" width="3.42578125" style="18" customWidth="1"/>
    <col min="13581" max="13581" width="10.5703125" style="18" customWidth="1"/>
    <col min="13582" max="13582" width="0.140625" style="18" customWidth="1"/>
    <col min="13583" max="13583" width="1.140625" style="18" customWidth="1"/>
    <col min="13584" max="13584" width="4.42578125" style="18" customWidth="1"/>
    <col min="13585" max="13585" width="3.7109375" style="18" customWidth="1"/>
    <col min="13586" max="13586" width="0.85546875" style="18" customWidth="1"/>
    <col min="13587" max="13587" width="3.28515625" style="18" customWidth="1"/>
    <col min="13588" max="13588" width="0.28515625" style="18" customWidth="1"/>
    <col min="13589" max="13589" width="4.7109375" style="18" customWidth="1"/>
    <col min="13590" max="13590" width="1" style="18" customWidth="1"/>
    <col min="13591" max="13591" width="9.7109375" style="18" customWidth="1"/>
    <col min="13592" max="13592" width="1.28515625" style="18" customWidth="1"/>
    <col min="13593" max="13593" width="10.7109375" style="18" customWidth="1"/>
    <col min="13594" max="13594" width="1.28515625" style="18" customWidth="1"/>
    <col min="13595" max="13595" width="8.7109375" style="18" customWidth="1"/>
    <col min="13596" max="13596" width="5.28515625" style="18" customWidth="1"/>
    <col min="13597" max="13597" width="4.7109375" style="18" customWidth="1"/>
    <col min="13598" max="13599" width="10.7109375" style="18" customWidth="1"/>
    <col min="13600" max="13600" width="1.7109375" style="18" customWidth="1"/>
    <col min="13601" max="13601" width="0.42578125" style="18" customWidth="1"/>
    <col min="13602" max="13602" width="0.85546875" style="18" customWidth="1"/>
    <col min="13603" max="13603" width="10.140625" style="18" customWidth="1"/>
    <col min="13604" max="13824" width="9.140625" style="18"/>
    <col min="13825" max="13825" width="2.5703125" style="18" customWidth="1"/>
    <col min="13826" max="13826" width="0.42578125" style="18" customWidth="1"/>
    <col min="13827" max="13827" width="5.5703125" style="18" customWidth="1"/>
    <col min="13828" max="13828" width="0.42578125" style="18" customWidth="1"/>
    <col min="13829" max="13829" width="7" style="18" customWidth="1"/>
    <col min="13830" max="13830" width="14.7109375" style="18" customWidth="1"/>
    <col min="13831" max="13831" width="0.42578125" style="18" customWidth="1"/>
    <col min="13832" max="13832" width="10.7109375" style="18" customWidth="1"/>
    <col min="13833" max="13833" width="2.5703125" style="18" customWidth="1"/>
    <col min="13834" max="13834" width="7.42578125" style="18" customWidth="1"/>
    <col min="13835" max="13835" width="6.5703125" style="18" customWidth="1"/>
    <col min="13836" max="13836" width="3.42578125" style="18" customWidth="1"/>
    <col min="13837" max="13837" width="10.5703125" style="18" customWidth="1"/>
    <col min="13838" max="13838" width="0.140625" style="18" customWidth="1"/>
    <col min="13839" max="13839" width="1.140625" style="18" customWidth="1"/>
    <col min="13840" max="13840" width="4.42578125" style="18" customWidth="1"/>
    <col min="13841" max="13841" width="3.7109375" style="18" customWidth="1"/>
    <col min="13842" max="13842" width="0.85546875" style="18" customWidth="1"/>
    <col min="13843" max="13843" width="3.28515625" style="18" customWidth="1"/>
    <col min="13844" max="13844" width="0.28515625" style="18" customWidth="1"/>
    <col min="13845" max="13845" width="4.7109375" style="18" customWidth="1"/>
    <col min="13846" max="13846" width="1" style="18" customWidth="1"/>
    <col min="13847" max="13847" width="9.7109375" style="18" customWidth="1"/>
    <col min="13848" max="13848" width="1.28515625" style="18" customWidth="1"/>
    <col min="13849" max="13849" width="10.7109375" style="18" customWidth="1"/>
    <col min="13850" max="13850" width="1.28515625" style="18" customWidth="1"/>
    <col min="13851" max="13851" width="8.7109375" style="18" customWidth="1"/>
    <col min="13852" max="13852" width="5.28515625" style="18" customWidth="1"/>
    <col min="13853" max="13853" width="4.7109375" style="18" customWidth="1"/>
    <col min="13854" max="13855" width="10.7109375" style="18" customWidth="1"/>
    <col min="13856" max="13856" width="1.7109375" style="18" customWidth="1"/>
    <col min="13857" max="13857" width="0.42578125" style="18" customWidth="1"/>
    <col min="13858" max="13858" width="0.85546875" style="18" customWidth="1"/>
    <col min="13859" max="13859" width="10.140625" style="18" customWidth="1"/>
    <col min="13860" max="14080" width="9.140625" style="18"/>
    <col min="14081" max="14081" width="2.5703125" style="18" customWidth="1"/>
    <col min="14082" max="14082" width="0.42578125" style="18" customWidth="1"/>
    <col min="14083" max="14083" width="5.5703125" style="18" customWidth="1"/>
    <col min="14084" max="14084" width="0.42578125" style="18" customWidth="1"/>
    <col min="14085" max="14085" width="7" style="18" customWidth="1"/>
    <col min="14086" max="14086" width="14.7109375" style="18" customWidth="1"/>
    <col min="14087" max="14087" width="0.42578125" style="18" customWidth="1"/>
    <col min="14088" max="14088" width="10.7109375" style="18" customWidth="1"/>
    <col min="14089" max="14089" width="2.5703125" style="18" customWidth="1"/>
    <col min="14090" max="14090" width="7.42578125" style="18" customWidth="1"/>
    <col min="14091" max="14091" width="6.5703125" style="18" customWidth="1"/>
    <col min="14092" max="14092" width="3.42578125" style="18" customWidth="1"/>
    <col min="14093" max="14093" width="10.5703125" style="18" customWidth="1"/>
    <col min="14094" max="14094" width="0.140625" style="18" customWidth="1"/>
    <col min="14095" max="14095" width="1.140625" style="18" customWidth="1"/>
    <col min="14096" max="14096" width="4.42578125" style="18" customWidth="1"/>
    <col min="14097" max="14097" width="3.7109375" style="18" customWidth="1"/>
    <col min="14098" max="14098" width="0.85546875" style="18" customWidth="1"/>
    <col min="14099" max="14099" width="3.28515625" style="18" customWidth="1"/>
    <col min="14100" max="14100" width="0.28515625" style="18" customWidth="1"/>
    <col min="14101" max="14101" width="4.7109375" style="18" customWidth="1"/>
    <col min="14102" max="14102" width="1" style="18" customWidth="1"/>
    <col min="14103" max="14103" width="9.7109375" style="18" customWidth="1"/>
    <col min="14104" max="14104" width="1.28515625" style="18" customWidth="1"/>
    <col min="14105" max="14105" width="10.7109375" style="18" customWidth="1"/>
    <col min="14106" max="14106" width="1.28515625" style="18" customWidth="1"/>
    <col min="14107" max="14107" width="8.7109375" style="18" customWidth="1"/>
    <col min="14108" max="14108" width="5.28515625" style="18" customWidth="1"/>
    <col min="14109" max="14109" width="4.7109375" style="18" customWidth="1"/>
    <col min="14110" max="14111" width="10.7109375" style="18" customWidth="1"/>
    <col min="14112" max="14112" width="1.7109375" style="18" customWidth="1"/>
    <col min="14113" max="14113" width="0.42578125" style="18" customWidth="1"/>
    <col min="14114" max="14114" width="0.85546875" style="18" customWidth="1"/>
    <col min="14115" max="14115" width="10.140625" style="18" customWidth="1"/>
    <col min="14116" max="14336" width="9.140625" style="18"/>
    <col min="14337" max="14337" width="2.5703125" style="18" customWidth="1"/>
    <col min="14338" max="14338" width="0.42578125" style="18" customWidth="1"/>
    <col min="14339" max="14339" width="5.5703125" style="18" customWidth="1"/>
    <col min="14340" max="14340" width="0.42578125" style="18" customWidth="1"/>
    <col min="14341" max="14341" width="7" style="18" customWidth="1"/>
    <col min="14342" max="14342" width="14.7109375" style="18" customWidth="1"/>
    <col min="14343" max="14343" width="0.42578125" style="18" customWidth="1"/>
    <col min="14344" max="14344" width="10.7109375" style="18" customWidth="1"/>
    <col min="14345" max="14345" width="2.5703125" style="18" customWidth="1"/>
    <col min="14346" max="14346" width="7.42578125" style="18" customWidth="1"/>
    <col min="14347" max="14347" width="6.5703125" style="18" customWidth="1"/>
    <col min="14348" max="14348" width="3.42578125" style="18" customWidth="1"/>
    <col min="14349" max="14349" width="10.5703125" style="18" customWidth="1"/>
    <col min="14350" max="14350" width="0.140625" style="18" customWidth="1"/>
    <col min="14351" max="14351" width="1.140625" style="18" customWidth="1"/>
    <col min="14352" max="14352" width="4.42578125" style="18" customWidth="1"/>
    <col min="14353" max="14353" width="3.7109375" style="18" customWidth="1"/>
    <col min="14354" max="14354" width="0.85546875" style="18" customWidth="1"/>
    <col min="14355" max="14355" width="3.28515625" style="18" customWidth="1"/>
    <col min="14356" max="14356" width="0.28515625" style="18" customWidth="1"/>
    <col min="14357" max="14357" width="4.7109375" style="18" customWidth="1"/>
    <col min="14358" max="14358" width="1" style="18" customWidth="1"/>
    <col min="14359" max="14359" width="9.7109375" style="18" customWidth="1"/>
    <col min="14360" max="14360" width="1.28515625" style="18" customWidth="1"/>
    <col min="14361" max="14361" width="10.7109375" style="18" customWidth="1"/>
    <col min="14362" max="14362" width="1.28515625" style="18" customWidth="1"/>
    <col min="14363" max="14363" width="8.7109375" style="18" customWidth="1"/>
    <col min="14364" max="14364" width="5.28515625" style="18" customWidth="1"/>
    <col min="14365" max="14365" width="4.7109375" style="18" customWidth="1"/>
    <col min="14366" max="14367" width="10.7109375" style="18" customWidth="1"/>
    <col min="14368" max="14368" width="1.7109375" style="18" customWidth="1"/>
    <col min="14369" max="14369" width="0.42578125" style="18" customWidth="1"/>
    <col min="14370" max="14370" width="0.85546875" style="18" customWidth="1"/>
    <col min="14371" max="14371" width="10.140625" style="18" customWidth="1"/>
    <col min="14372" max="14592" width="9.140625" style="18"/>
    <col min="14593" max="14593" width="2.5703125" style="18" customWidth="1"/>
    <col min="14594" max="14594" width="0.42578125" style="18" customWidth="1"/>
    <col min="14595" max="14595" width="5.5703125" style="18" customWidth="1"/>
    <col min="14596" max="14596" width="0.42578125" style="18" customWidth="1"/>
    <col min="14597" max="14597" width="7" style="18" customWidth="1"/>
    <col min="14598" max="14598" width="14.7109375" style="18" customWidth="1"/>
    <col min="14599" max="14599" width="0.42578125" style="18" customWidth="1"/>
    <col min="14600" max="14600" width="10.7109375" style="18" customWidth="1"/>
    <col min="14601" max="14601" width="2.5703125" style="18" customWidth="1"/>
    <col min="14602" max="14602" width="7.42578125" style="18" customWidth="1"/>
    <col min="14603" max="14603" width="6.5703125" style="18" customWidth="1"/>
    <col min="14604" max="14604" width="3.42578125" style="18" customWidth="1"/>
    <col min="14605" max="14605" width="10.5703125" style="18" customWidth="1"/>
    <col min="14606" max="14606" width="0.140625" style="18" customWidth="1"/>
    <col min="14607" max="14607" width="1.140625" style="18" customWidth="1"/>
    <col min="14608" max="14608" width="4.42578125" style="18" customWidth="1"/>
    <col min="14609" max="14609" width="3.7109375" style="18" customWidth="1"/>
    <col min="14610" max="14610" width="0.85546875" style="18" customWidth="1"/>
    <col min="14611" max="14611" width="3.28515625" style="18" customWidth="1"/>
    <col min="14612" max="14612" width="0.28515625" style="18" customWidth="1"/>
    <col min="14613" max="14613" width="4.7109375" style="18" customWidth="1"/>
    <col min="14614" max="14614" width="1" style="18" customWidth="1"/>
    <col min="14615" max="14615" width="9.7109375" style="18" customWidth="1"/>
    <col min="14616" max="14616" width="1.28515625" style="18" customWidth="1"/>
    <col min="14617" max="14617" width="10.7109375" style="18" customWidth="1"/>
    <col min="14618" max="14618" width="1.28515625" style="18" customWidth="1"/>
    <col min="14619" max="14619" width="8.7109375" style="18" customWidth="1"/>
    <col min="14620" max="14620" width="5.28515625" style="18" customWidth="1"/>
    <col min="14621" max="14621" width="4.7109375" style="18" customWidth="1"/>
    <col min="14622" max="14623" width="10.7109375" style="18" customWidth="1"/>
    <col min="14624" max="14624" width="1.7109375" style="18" customWidth="1"/>
    <col min="14625" max="14625" width="0.42578125" style="18" customWidth="1"/>
    <col min="14626" max="14626" width="0.85546875" style="18" customWidth="1"/>
    <col min="14627" max="14627" width="10.140625" style="18" customWidth="1"/>
    <col min="14628" max="14848" width="9.140625" style="18"/>
    <col min="14849" max="14849" width="2.5703125" style="18" customWidth="1"/>
    <col min="14850" max="14850" width="0.42578125" style="18" customWidth="1"/>
    <col min="14851" max="14851" width="5.5703125" style="18" customWidth="1"/>
    <col min="14852" max="14852" width="0.42578125" style="18" customWidth="1"/>
    <col min="14853" max="14853" width="7" style="18" customWidth="1"/>
    <col min="14854" max="14854" width="14.7109375" style="18" customWidth="1"/>
    <col min="14855" max="14855" width="0.42578125" style="18" customWidth="1"/>
    <col min="14856" max="14856" width="10.7109375" style="18" customWidth="1"/>
    <col min="14857" max="14857" width="2.5703125" style="18" customWidth="1"/>
    <col min="14858" max="14858" width="7.42578125" style="18" customWidth="1"/>
    <col min="14859" max="14859" width="6.5703125" style="18" customWidth="1"/>
    <col min="14860" max="14860" width="3.42578125" style="18" customWidth="1"/>
    <col min="14861" max="14861" width="10.5703125" style="18" customWidth="1"/>
    <col min="14862" max="14862" width="0.140625" style="18" customWidth="1"/>
    <col min="14863" max="14863" width="1.140625" style="18" customWidth="1"/>
    <col min="14864" max="14864" width="4.42578125" style="18" customWidth="1"/>
    <col min="14865" max="14865" width="3.7109375" style="18" customWidth="1"/>
    <col min="14866" max="14866" width="0.85546875" style="18" customWidth="1"/>
    <col min="14867" max="14867" width="3.28515625" style="18" customWidth="1"/>
    <col min="14868" max="14868" width="0.28515625" style="18" customWidth="1"/>
    <col min="14869" max="14869" width="4.7109375" style="18" customWidth="1"/>
    <col min="14870" max="14870" width="1" style="18" customWidth="1"/>
    <col min="14871" max="14871" width="9.7109375" style="18" customWidth="1"/>
    <col min="14872" max="14872" width="1.28515625" style="18" customWidth="1"/>
    <col min="14873" max="14873" width="10.7109375" style="18" customWidth="1"/>
    <col min="14874" max="14874" width="1.28515625" style="18" customWidth="1"/>
    <col min="14875" max="14875" width="8.7109375" style="18" customWidth="1"/>
    <col min="14876" max="14876" width="5.28515625" style="18" customWidth="1"/>
    <col min="14877" max="14877" width="4.7109375" style="18" customWidth="1"/>
    <col min="14878" max="14879" width="10.7109375" style="18" customWidth="1"/>
    <col min="14880" max="14880" width="1.7109375" style="18" customWidth="1"/>
    <col min="14881" max="14881" width="0.42578125" style="18" customWidth="1"/>
    <col min="14882" max="14882" width="0.85546875" style="18" customWidth="1"/>
    <col min="14883" max="14883" width="10.140625" style="18" customWidth="1"/>
    <col min="14884" max="15104" width="9.140625" style="18"/>
    <col min="15105" max="15105" width="2.5703125" style="18" customWidth="1"/>
    <col min="15106" max="15106" width="0.42578125" style="18" customWidth="1"/>
    <col min="15107" max="15107" width="5.5703125" style="18" customWidth="1"/>
    <col min="15108" max="15108" width="0.42578125" style="18" customWidth="1"/>
    <col min="15109" max="15109" width="7" style="18" customWidth="1"/>
    <col min="15110" max="15110" width="14.7109375" style="18" customWidth="1"/>
    <col min="15111" max="15111" width="0.42578125" style="18" customWidth="1"/>
    <col min="15112" max="15112" width="10.7109375" style="18" customWidth="1"/>
    <col min="15113" max="15113" width="2.5703125" style="18" customWidth="1"/>
    <col min="15114" max="15114" width="7.42578125" style="18" customWidth="1"/>
    <col min="15115" max="15115" width="6.5703125" style="18" customWidth="1"/>
    <col min="15116" max="15116" width="3.42578125" style="18" customWidth="1"/>
    <col min="15117" max="15117" width="10.5703125" style="18" customWidth="1"/>
    <col min="15118" max="15118" width="0.140625" style="18" customWidth="1"/>
    <col min="15119" max="15119" width="1.140625" style="18" customWidth="1"/>
    <col min="15120" max="15120" width="4.42578125" style="18" customWidth="1"/>
    <col min="15121" max="15121" width="3.7109375" style="18" customWidth="1"/>
    <col min="15122" max="15122" width="0.85546875" style="18" customWidth="1"/>
    <col min="15123" max="15123" width="3.28515625" style="18" customWidth="1"/>
    <col min="15124" max="15124" width="0.28515625" style="18" customWidth="1"/>
    <col min="15125" max="15125" width="4.7109375" style="18" customWidth="1"/>
    <col min="15126" max="15126" width="1" style="18" customWidth="1"/>
    <col min="15127" max="15127" width="9.7109375" style="18" customWidth="1"/>
    <col min="15128" max="15128" width="1.28515625" style="18" customWidth="1"/>
    <col min="15129" max="15129" width="10.7109375" style="18" customWidth="1"/>
    <col min="15130" max="15130" width="1.28515625" style="18" customWidth="1"/>
    <col min="15131" max="15131" width="8.7109375" style="18" customWidth="1"/>
    <col min="15132" max="15132" width="5.28515625" style="18" customWidth="1"/>
    <col min="15133" max="15133" width="4.7109375" style="18" customWidth="1"/>
    <col min="15134" max="15135" width="10.7109375" style="18" customWidth="1"/>
    <col min="15136" max="15136" width="1.7109375" style="18" customWidth="1"/>
    <col min="15137" max="15137" width="0.42578125" style="18" customWidth="1"/>
    <col min="15138" max="15138" width="0.85546875" style="18" customWidth="1"/>
    <col min="15139" max="15139" width="10.140625" style="18" customWidth="1"/>
    <col min="15140" max="15360" width="9.140625" style="18"/>
    <col min="15361" max="15361" width="2.5703125" style="18" customWidth="1"/>
    <col min="15362" max="15362" width="0.42578125" style="18" customWidth="1"/>
    <col min="15363" max="15363" width="5.5703125" style="18" customWidth="1"/>
    <col min="15364" max="15364" width="0.42578125" style="18" customWidth="1"/>
    <col min="15365" max="15365" width="7" style="18" customWidth="1"/>
    <col min="15366" max="15366" width="14.7109375" style="18" customWidth="1"/>
    <col min="15367" max="15367" width="0.42578125" style="18" customWidth="1"/>
    <col min="15368" max="15368" width="10.7109375" style="18" customWidth="1"/>
    <col min="15369" max="15369" width="2.5703125" style="18" customWidth="1"/>
    <col min="15370" max="15370" width="7.42578125" style="18" customWidth="1"/>
    <col min="15371" max="15371" width="6.5703125" style="18" customWidth="1"/>
    <col min="15372" max="15372" width="3.42578125" style="18" customWidth="1"/>
    <col min="15373" max="15373" width="10.5703125" style="18" customWidth="1"/>
    <col min="15374" max="15374" width="0.140625" style="18" customWidth="1"/>
    <col min="15375" max="15375" width="1.140625" style="18" customWidth="1"/>
    <col min="15376" max="15376" width="4.42578125" style="18" customWidth="1"/>
    <col min="15377" max="15377" width="3.7109375" style="18" customWidth="1"/>
    <col min="15378" max="15378" width="0.85546875" style="18" customWidth="1"/>
    <col min="15379" max="15379" width="3.28515625" style="18" customWidth="1"/>
    <col min="15380" max="15380" width="0.28515625" style="18" customWidth="1"/>
    <col min="15381" max="15381" width="4.7109375" style="18" customWidth="1"/>
    <col min="15382" max="15382" width="1" style="18" customWidth="1"/>
    <col min="15383" max="15383" width="9.7109375" style="18" customWidth="1"/>
    <col min="15384" max="15384" width="1.28515625" style="18" customWidth="1"/>
    <col min="15385" max="15385" width="10.7109375" style="18" customWidth="1"/>
    <col min="15386" max="15386" width="1.28515625" style="18" customWidth="1"/>
    <col min="15387" max="15387" width="8.7109375" style="18" customWidth="1"/>
    <col min="15388" max="15388" width="5.28515625" style="18" customWidth="1"/>
    <col min="15389" max="15389" width="4.7109375" style="18" customWidth="1"/>
    <col min="15390" max="15391" width="10.7109375" style="18" customWidth="1"/>
    <col min="15392" max="15392" width="1.7109375" style="18" customWidth="1"/>
    <col min="15393" max="15393" width="0.42578125" style="18" customWidth="1"/>
    <col min="15394" max="15394" width="0.85546875" style="18" customWidth="1"/>
    <col min="15395" max="15395" width="10.140625" style="18" customWidth="1"/>
    <col min="15396" max="15616" width="9.140625" style="18"/>
    <col min="15617" max="15617" width="2.5703125" style="18" customWidth="1"/>
    <col min="15618" max="15618" width="0.42578125" style="18" customWidth="1"/>
    <col min="15619" max="15619" width="5.5703125" style="18" customWidth="1"/>
    <col min="15620" max="15620" width="0.42578125" style="18" customWidth="1"/>
    <col min="15621" max="15621" width="7" style="18" customWidth="1"/>
    <col min="15622" max="15622" width="14.7109375" style="18" customWidth="1"/>
    <col min="15623" max="15623" width="0.42578125" style="18" customWidth="1"/>
    <col min="15624" max="15624" width="10.7109375" style="18" customWidth="1"/>
    <col min="15625" max="15625" width="2.5703125" style="18" customWidth="1"/>
    <col min="15626" max="15626" width="7.42578125" style="18" customWidth="1"/>
    <col min="15627" max="15627" width="6.5703125" style="18" customWidth="1"/>
    <col min="15628" max="15628" width="3.42578125" style="18" customWidth="1"/>
    <col min="15629" max="15629" width="10.5703125" style="18" customWidth="1"/>
    <col min="15630" max="15630" width="0.140625" style="18" customWidth="1"/>
    <col min="15631" max="15631" width="1.140625" style="18" customWidth="1"/>
    <col min="15632" max="15632" width="4.42578125" style="18" customWidth="1"/>
    <col min="15633" max="15633" width="3.7109375" style="18" customWidth="1"/>
    <col min="15634" max="15634" width="0.85546875" style="18" customWidth="1"/>
    <col min="15635" max="15635" width="3.28515625" style="18" customWidth="1"/>
    <col min="15636" max="15636" width="0.28515625" style="18" customWidth="1"/>
    <col min="15637" max="15637" width="4.7109375" style="18" customWidth="1"/>
    <col min="15638" max="15638" width="1" style="18" customWidth="1"/>
    <col min="15639" max="15639" width="9.7109375" style="18" customWidth="1"/>
    <col min="15640" max="15640" width="1.28515625" style="18" customWidth="1"/>
    <col min="15641" max="15641" width="10.7109375" style="18" customWidth="1"/>
    <col min="15642" max="15642" width="1.28515625" style="18" customWidth="1"/>
    <col min="15643" max="15643" width="8.7109375" style="18" customWidth="1"/>
    <col min="15644" max="15644" width="5.28515625" style="18" customWidth="1"/>
    <col min="15645" max="15645" width="4.7109375" style="18" customWidth="1"/>
    <col min="15646" max="15647" width="10.7109375" style="18" customWidth="1"/>
    <col min="15648" max="15648" width="1.7109375" style="18" customWidth="1"/>
    <col min="15649" max="15649" width="0.42578125" style="18" customWidth="1"/>
    <col min="15650" max="15650" width="0.85546875" style="18" customWidth="1"/>
    <col min="15651" max="15651" width="10.140625" style="18" customWidth="1"/>
    <col min="15652" max="15872" width="9.140625" style="18"/>
    <col min="15873" max="15873" width="2.5703125" style="18" customWidth="1"/>
    <col min="15874" max="15874" width="0.42578125" style="18" customWidth="1"/>
    <col min="15875" max="15875" width="5.5703125" style="18" customWidth="1"/>
    <col min="15876" max="15876" width="0.42578125" style="18" customWidth="1"/>
    <col min="15877" max="15877" width="7" style="18" customWidth="1"/>
    <col min="15878" max="15878" width="14.7109375" style="18" customWidth="1"/>
    <col min="15879" max="15879" width="0.42578125" style="18" customWidth="1"/>
    <col min="15880" max="15880" width="10.7109375" style="18" customWidth="1"/>
    <col min="15881" max="15881" width="2.5703125" style="18" customWidth="1"/>
    <col min="15882" max="15882" width="7.42578125" style="18" customWidth="1"/>
    <col min="15883" max="15883" width="6.5703125" style="18" customWidth="1"/>
    <col min="15884" max="15884" width="3.42578125" style="18" customWidth="1"/>
    <col min="15885" max="15885" width="10.5703125" style="18" customWidth="1"/>
    <col min="15886" max="15886" width="0.140625" style="18" customWidth="1"/>
    <col min="15887" max="15887" width="1.140625" style="18" customWidth="1"/>
    <col min="15888" max="15888" width="4.42578125" style="18" customWidth="1"/>
    <col min="15889" max="15889" width="3.7109375" style="18" customWidth="1"/>
    <col min="15890" max="15890" width="0.85546875" style="18" customWidth="1"/>
    <col min="15891" max="15891" width="3.28515625" style="18" customWidth="1"/>
    <col min="15892" max="15892" width="0.28515625" style="18" customWidth="1"/>
    <col min="15893" max="15893" width="4.7109375" style="18" customWidth="1"/>
    <col min="15894" max="15894" width="1" style="18" customWidth="1"/>
    <col min="15895" max="15895" width="9.7109375" style="18" customWidth="1"/>
    <col min="15896" max="15896" width="1.28515625" style="18" customWidth="1"/>
    <col min="15897" max="15897" width="10.7109375" style="18" customWidth="1"/>
    <col min="15898" max="15898" width="1.28515625" style="18" customWidth="1"/>
    <col min="15899" max="15899" width="8.7109375" style="18" customWidth="1"/>
    <col min="15900" max="15900" width="5.28515625" style="18" customWidth="1"/>
    <col min="15901" max="15901" width="4.7109375" style="18" customWidth="1"/>
    <col min="15902" max="15903" width="10.7109375" style="18" customWidth="1"/>
    <col min="15904" max="15904" width="1.7109375" style="18" customWidth="1"/>
    <col min="15905" max="15905" width="0.42578125" style="18" customWidth="1"/>
    <col min="15906" max="15906" width="0.85546875" style="18" customWidth="1"/>
    <col min="15907" max="15907" width="10.140625" style="18" customWidth="1"/>
    <col min="15908" max="16128" width="9.140625" style="18"/>
    <col min="16129" max="16129" width="2.5703125" style="18" customWidth="1"/>
    <col min="16130" max="16130" width="0.42578125" style="18" customWidth="1"/>
    <col min="16131" max="16131" width="5.5703125" style="18" customWidth="1"/>
    <col min="16132" max="16132" width="0.42578125" style="18" customWidth="1"/>
    <col min="16133" max="16133" width="7" style="18" customWidth="1"/>
    <col min="16134" max="16134" width="14.7109375" style="18" customWidth="1"/>
    <col min="16135" max="16135" width="0.42578125" style="18" customWidth="1"/>
    <col min="16136" max="16136" width="10.7109375" style="18" customWidth="1"/>
    <col min="16137" max="16137" width="2.5703125" style="18" customWidth="1"/>
    <col min="16138" max="16138" width="7.42578125" style="18" customWidth="1"/>
    <col min="16139" max="16139" width="6.5703125" style="18" customWidth="1"/>
    <col min="16140" max="16140" width="3.42578125" style="18" customWidth="1"/>
    <col min="16141" max="16141" width="10.5703125" style="18" customWidth="1"/>
    <col min="16142" max="16142" width="0.140625" style="18" customWidth="1"/>
    <col min="16143" max="16143" width="1.140625" style="18" customWidth="1"/>
    <col min="16144" max="16144" width="4.42578125" style="18" customWidth="1"/>
    <col min="16145" max="16145" width="3.7109375" style="18" customWidth="1"/>
    <col min="16146" max="16146" width="0.85546875" style="18" customWidth="1"/>
    <col min="16147" max="16147" width="3.28515625" style="18" customWidth="1"/>
    <col min="16148" max="16148" width="0.28515625" style="18" customWidth="1"/>
    <col min="16149" max="16149" width="4.7109375" style="18" customWidth="1"/>
    <col min="16150" max="16150" width="1" style="18" customWidth="1"/>
    <col min="16151" max="16151" width="9.7109375" style="18" customWidth="1"/>
    <col min="16152" max="16152" width="1.28515625" style="18" customWidth="1"/>
    <col min="16153" max="16153" width="10.7109375" style="18" customWidth="1"/>
    <col min="16154" max="16154" width="1.28515625" style="18" customWidth="1"/>
    <col min="16155" max="16155" width="8.7109375" style="18" customWidth="1"/>
    <col min="16156" max="16156" width="5.28515625" style="18" customWidth="1"/>
    <col min="16157" max="16157" width="4.7109375" style="18" customWidth="1"/>
    <col min="16158" max="16159" width="10.7109375" style="18" customWidth="1"/>
    <col min="16160" max="16160" width="1.7109375" style="18" customWidth="1"/>
    <col min="16161" max="16161" width="0.42578125" style="18" customWidth="1"/>
    <col min="16162" max="16162" width="0.85546875" style="18" customWidth="1"/>
    <col min="16163" max="16163" width="10.140625" style="18" customWidth="1"/>
    <col min="16164" max="16384" width="9.140625" style="18"/>
  </cols>
  <sheetData>
    <row r="1" spans="2:35" s="2" customFormat="1" ht="15" customHeight="1" x14ac:dyDescent="0.2">
      <c r="S1" s="83"/>
    </row>
    <row r="2" spans="2:35" s="2" customFormat="1" ht="15.75" customHeight="1" x14ac:dyDescent="0.25">
      <c r="B2" s="103" t="s">
        <v>78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2:35" s="2" customFormat="1" ht="16.5" customHeight="1" thickBot="1" x14ac:dyDescent="0.25">
      <c r="S3" s="83"/>
    </row>
    <row r="4" spans="2:35" s="2" customFormat="1" ht="18" customHeight="1" thickBot="1" x14ac:dyDescent="0.25">
      <c r="B4" s="100" t="s">
        <v>79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Q4" s="100" t="s">
        <v>80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2:35" s="2" customFormat="1" ht="18" customHeight="1" x14ac:dyDescent="0.2">
      <c r="B5" s="114"/>
      <c r="C5" s="114"/>
      <c r="D5" s="114"/>
      <c r="E5" s="114"/>
      <c r="F5" s="3"/>
      <c r="G5" s="94"/>
      <c r="H5" s="94"/>
      <c r="I5" s="94"/>
      <c r="J5" s="94"/>
      <c r="K5" s="94"/>
      <c r="L5" s="113"/>
      <c r="M5" s="113"/>
      <c r="Q5" s="114"/>
      <c r="R5" s="114"/>
      <c r="S5" s="94"/>
      <c r="T5" s="94"/>
      <c r="U5" s="94"/>
      <c r="V5" s="94"/>
      <c r="W5" s="94"/>
      <c r="X5" s="94"/>
      <c r="Y5" s="94"/>
      <c r="Z5" s="94"/>
      <c r="AA5" s="113"/>
      <c r="AB5" s="113"/>
    </row>
    <row r="6" spans="2:35" s="2" customFormat="1" ht="18" customHeight="1" thickBot="1" x14ac:dyDescent="0.25">
      <c r="B6" s="126" t="s">
        <v>81</v>
      </c>
      <c r="C6" s="126"/>
      <c r="D6" s="126"/>
      <c r="E6" s="126"/>
      <c r="F6" s="4" t="s">
        <v>82</v>
      </c>
      <c r="G6" s="127" t="s">
        <v>83</v>
      </c>
      <c r="H6" s="127"/>
      <c r="I6" s="127"/>
      <c r="J6" s="122" t="s">
        <v>84</v>
      </c>
      <c r="K6" s="122"/>
      <c r="L6" s="113"/>
      <c r="M6" s="113"/>
      <c r="Q6" s="114"/>
      <c r="R6" s="114"/>
      <c r="S6" s="115" t="s">
        <v>85</v>
      </c>
      <c r="T6" s="115"/>
      <c r="U6" s="115"/>
      <c r="V6" s="115"/>
      <c r="W6" s="115"/>
      <c r="X6" s="122" t="s">
        <v>86</v>
      </c>
      <c r="Y6" s="122"/>
      <c r="Z6" s="122"/>
      <c r="AA6" s="113"/>
      <c r="AB6" s="113"/>
    </row>
    <row r="7" spans="2:35" s="2" customFormat="1" ht="18" customHeight="1" thickBot="1" x14ac:dyDescent="0.25">
      <c r="B7" s="125"/>
      <c r="C7" s="125"/>
      <c r="D7" s="125"/>
      <c r="E7" s="125"/>
      <c r="F7" s="5"/>
      <c r="G7" s="123"/>
      <c r="H7" s="123"/>
      <c r="I7" s="123"/>
      <c r="J7" s="123"/>
      <c r="K7" s="123"/>
      <c r="L7" s="124"/>
      <c r="M7" s="124"/>
      <c r="Q7" s="125"/>
      <c r="R7" s="125"/>
      <c r="S7" s="123"/>
      <c r="T7" s="123"/>
      <c r="U7" s="123"/>
      <c r="V7" s="123"/>
      <c r="W7" s="123"/>
      <c r="X7" s="123"/>
      <c r="Y7" s="123"/>
      <c r="Z7" s="123"/>
      <c r="AA7" s="124"/>
      <c r="AB7" s="124"/>
    </row>
    <row r="8" spans="2:35" s="2" customFormat="1" ht="30" customHeight="1" thickBot="1" x14ac:dyDescent="0.25">
      <c r="S8" s="83"/>
    </row>
    <row r="9" spans="2:35" s="2" customFormat="1" ht="55.5" customHeight="1" thickBot="1" x14ac:dyDescent="0.25">
      <c r="B9" s="121"/>
      <c r="C9" s="121"/>
      <c r="D9" s="104" t="s">
        <v>87</v>
      </c>
      <c r="E9" s="104"/>
      <c r="F9" s="104"/>
      <c r="G9" s="104"/>
      <c r="H9" s="6" t="s">
        <v>2</v>
      </c>
      <c r="I9" s="116" t="s">
        <v>3</v>
      </c>
      <c r="J9" s="116"/>
      <c r="K9" s="116" t="s">
        <v>4</v>
      </c>
      <c r="L9" s="116"/>
      <c r="M9" s="6" t="s">
        <v>88</v>
      </c>
      <c r="N9" s="116" t="s">
        <v>6</v>
      </c>
      <c r="O9" s="116"/>
      <c r="P9" s="116"/>
      <c r="Q9" s="116"/>
      <c r="R9" s="116" t="s">
        <v>89</v>
      </c>
      <c r="S9" s="116"/>
      <c r="T9" s="116"/>
      <c r="U9" s="116"/>
      <c r="V9" s="116" t="s">
        <v>90</v>
      </c>
      <c r="W9" s="116"/>
      <c r="X9" s="116"/>
      <c r="Y9" s="6" t="s">
        <v>91</v>
      </c>
      <c r="Z9" s="116" t="s">
        <v>92</v>
      </c>
      <c r="AA9" s="116"/>
      <c r="AB9" s="116" t="s">
        <v>11</v>
      </c>
      <c r="AC9" s="116"/>
      <c r="AD9" s="6" t="s">
        <v>93</v>
      </c>
      <c r="AE9" s="6" t="s">
        <v>12</v>
      </c>
      <c r="AF9" s="104" t="s">
        <v>13</v>
      </c>
      <c r="AG9" s="104"/>
      <c r="AH9" s="104"/>
      <c r="AI9" s="104"/>
    </row>
    <row r="10" spans="2:35" s="2" customFormat="1" ht="18" customHeight="1" x14ac:dyDescent="0.2">
      <c r="B10" s="117"/>
      <c r="C10" s="117"/>
      <c r="D10" s="118" t="s">
        <v>94</v>
      </c>
      <c r="E10" s="118"/>
      <c r="F10" s="118"/>
      <c r="G10" s="118"/>
      <c r="H10" s="7" t="s">
        <v>95</v>
      </c>
      <c r="I10" s="119" t="s">
        <v>96</v>
      </c>
      <c r="J10" s="119"/>
      <c r="K10" s="119" t="s">
        <v>97</v>
      </c>
      <c r="L10" s="119"/>
      <c r="M10" s="7" t="s">
        <v>98</v>
      </c>
      <c r="N10" s="119" t="s">
        <v>99</v>
      </c>
      <c r="O10" s="119"/>
      <c r="P10" s="119"/>
      <c r="Q10" s="119"/>
      <c r="R10" s="119" t="s">
        <v>100</v>
      </c>
      <c r="S10" s="119"/>
      <c r="T10" s="119"/>
      <c r="U10" s="119"/>
      <c r="V10" s="119" t="s">
        <v>101</v>
      </c>
      <c r="W10" s="119"/>
      <c r="X10" s="119"/>
      <c r="Y10" s="7" t="s">
        <v>102</v>
      </c>
      <c r="Z10" s="119" t="s">
        <v>103</v>
      </c>
      <c r="AA10" s="119"/>
      <c r="AB10" s="119" t="s">
        <v>104</v>
      </c>
      <c r="AC10" s="119"/>
      <c r="AD10" s="7" t="s">
        <v>105</v>
      </c>
      <c r="AE10" s="7" t="s">
        <v>106</v>
      </c>
      <c r="AF10" s="120"/>
      <c r="AG10" s="120"/>
      <c r="AH10" s="120"/>
      <c r="AI10" s="120"/>
    </row>
    <row r="11" spans="2:35" s="2" customFormat="1" ht="18" customHeight="1" x14ac:dyDescent="0.2">
      <c r="B11" s="111" t="s">
        <v>107</v>
      </c>
      <c r="C11" s="111"/>
      <c r="D11" s="87" t="s">
        <v>108</v>
      </c>
      <c r="E11" s="87"/>
      <c r="F11" s="87"/>
      <c r="G11" s="87"/>
      <c r="H11" s="1">
        <v>0</v>
      </c>
      <c r="I11" s="112">
        <v>16</v>
      </c>
      <c r="J11" s="112"/>
      <c r="K11" s="112"/>
      <c r="L11" s="112"/>
      <c r="M11" s="1">
        <v>503</v>
      </c>
      <c r="N11" s="112">
        <v>570</v>
      </c>
      <c r="O11" s="112"/>
      <c r="P11" s="112"/>
      <c r="Q11" s="112"/>
      <c r="R11" s="112">
        <v>271</v>
      </c>
      <c r="S11" s="112"/>
      <c r="T11" s="112"/>
      <c r="U11" s="112"/>
      <c r="V11" s="112">
        <v>0</v>
      </c>
      <c r="W11" s="112"/>
      <c r="X11" s="112"/>
      <c r="Y11" s="1">
        <v>30</v>
      </c>
      <c r="Z11" s="112">
        <v>241</v>
      </c>
      <c r="AA11" s="112"/>
      <c r="AB11" s="112">
        <v>87</v>
      </c>
      <c r="AC11" s="112"/>
      <c r="AD11" s="1"/>
      <c r="AE11" s="1"/>
      <c r="AF11" s="107">
        <v>1718</v>
      </c>
      <c r="AG11" s="107"/>
      <c r="AH11" s="107"/>
      <c r="AI11" s="107"/>
    </row>
    <row r="12" spans="2:35" s="2" customFormat="1" ht="18" customHeight="1" x14ac:dyDescent="0.2">
      <c r="B12" s="111" t="s">
        <v>109</v>
      </c>
      <c r="C12" s="111"/>
      <c r="D12" s="87" t="s">
        <v>110</v>
      </c>
      <c r="E12" s="87"/>
      <c r="F12" s="87"/>
      <c r="G12" s="87"/>
      <c r="H12" s="1">
        <v>0</v>
      </c>
      <c r="I12" s="112">
        <v>1696</v>
      </c>
      <c r="J12" s="112"/>
      <c r="K12" s="112">
        <v>0</v>
      </c>
      <c r="L12" s="112"/>
      <c r="M12" s="1">
        <v>0</v>
      </c>
      <c r="N12" s="112">
        <v>626</v>
      </c>
      <c r="O12" s="112"/>
      <c r="P12" s="112"/>
      <c r="Q12" s="112"/>
      <c r="R12" s="112">
        <v>0</v>
      </c>
      <c r="S12" s="112"/>
      <c r="T12" s="112"/>
      <c r="U12" s="112"/>
      <c r="V12" s="112">
        <v>208</v>
      </c>
      <c r="W12" s="112"/>
      <c r="X12" s="112"/>
      <c r="Y12" s="1">
        <v>983</v>
      </c>
      <c r="Z12" s="112">
        <v>37</v>
      </c>
      <c r="AA12" s="112"/>
      <c r="AB12" s="112">
        <v>1615</v>
      </c>
      <c r="AC12" s="112"/>
      <c r="AD12" s="1"/>
      <c r="AE12" s="1"/>
      <c r="AF12" s="107">
        <v>5165</v>
      </c>
      <c r="AG12" s="107"/>
      <c r="AH12" s="107"/>
      <c r="AI12" s="107"/>
    </row>
    <row r="13" spans="2:35" s="2" customFormat="1" ht="18" customHeight="1" thickBot="1" x14ac:dyDescent="0.25">
      <c r="B13" s="111" t="s">
        <v>111</v>
      </c>
      <c r="C13" s="111"/>
      <c r="D13" s="87" t="s">
        <v>112</v>
      </c>
      <c r="E13" s="87"/>
      <c r="F13" s="87"/>
      <c r="G13" s="87"/>
      <c r="H13" s="1">
        <v>327</v>
      </c>
      <c r="I13" s="112">
        <v>1729</v>
      </c>
      <c r="J13" s="112"/>
      <c r="K13" s="112">
        <v>3053</v>
      </c>
      <c r="L13" s="112"/>
      <c r="M13" s="1">
        <v>1540</v>
      </c>
      <c r="N13" s="112">
        <v>11037</v>
      </c>
      <c r="O13" s="112"/>
      <c r="P13" s="112"/>
      <c r="Q13" s="112"/>
      <c r="R13" s="112">
        <v>67318</v>
      </c>
      <c r="S13" s="112"/>
      <c r="T13" s="112"/>
      <c r="U13" s="112"/>
      <c r="V13" s="112">
        <v>1646</v>
      </c>
      <c r="W13" s="112"/>
      <c r="X13" s="112"/>
      <c r="Y13" s="1">
        <v>10186</v>
      </c>
      <c r="Z13" s="112">
        <v>8392</v>
      </c>
      <c r="AA13" s="112"/>
      <c r="AB13" s="112">
        <v>686</v>
      </c>
      <c r="AC13" s="112"/>
      <c r="AD13" s="1">
        <v>868</v>
      </c>
      <c r="AE13" s="1">
        <v>11246</v>
      </c>
      <c r="AF13" s="107">
        <v>118028</v>
      </c>
      <c r="AG13" s="107"/>
      <c r="AH13" s="107"/>
      <c r="AI13" s="107"/>
    </row>
    <row r="14" spans="2:35" s="2" customFormat="1" ht="18" customHeight="1" thickBot="1" x14ac:dyDescent="0.25">
      <c r="B14" s="100" t="s">
        <v>113</v>
      </c>
      <c r="C14" s="100"/>
      <c r="D14" s="108" t="s">
        <v>13</v>
      </c>
      <c r="E14" s="108"/>
      <c r="F14" s="108"/>
      <c r="G14" s="108"/>
      <c r="H14" s="8">
        <v>327</v>
      </c>
      <c r="I14" s="109">
        <v>3441</v>
      </c>
      <c r="J14" s="109"/>
      <c r="K14" s="109">
        <v>3053</v>
      </c>
      <c r="L14" s="109"/>
      <c r="M14" s="8">
        <v>2043</v>
      </c>
      <c r="N14" s="109">
        <v>12233</v>
      </c>
      <c r="O14" s="109"/>
      <c r="P14" s="109"/>
      <c r="Q14" s="109"/>
      <c r="R14" s="109">
        <v>67589</v>
      </c>
      <c r="S14" s="109"/>
      <c r="T14" s="109"/>
      <c r="U14" s="109"/>
      <c r="V14" s="109">
        <v>1854</v>
      </c>
      <c r="W14" s="109"/>
      <c r="X14" s="109"/>
      <c r="Y14" s="8">
        <v>11199</v>
      </c>
      <c r="Z14" s="109">
        <v>8670</v>
      </c>
      <c r="AA14" s="109"/>
      <c r="AB14" s="109">
        <v>2388</v>
      </c>
      <c r="AC14" s="109"/>
      <c r="AD14" s="8">
        <v>868</v>
      </c>
      <c r="AE14" s="8">
        <v>11246</v>
      </c>
      <c r="AF14" s="110">
        <v>124911</v>
      </c>
      <c r="AG14" s="110"/>
      <c r="AH14" s="110"/>
      <c r="AI14" s="110"/>
    </row>
    <row r="15" spans="2:35" s="2" customFormat="1" ht="30" customHeight="1" thickBot="1" x14ac:dyDescent="0.25">
      <c r="S15" s="83"/>
    </row>
    <row r="16" spans="2:35" s="2" customFormat="1" ht="18" customHeight="1" thickBot="1" x14ac:dyDescent="0.25">
      <c r="B16" s="9" t="s">
        <v>114</v>
      </c>
      <c r="C16" s="104" t="s">
        <v>115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83"/>
      <c r="T16" s="10"/>
      <c r="U16" s="104" t="s">
        <v>116</v>
      </c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2:35" s="2" customFormat="1" ht="18" customHeight="1" x14ac:dyDescent="0.2">
      <c r="B17" s="10"/>
      <c r="C17" s="101" t="s">
        <v>117</v>
      </c>
      <c r="D17" s="101"/>
      <c r="E17" s="98" t="s">
        <v>118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102"/>
      <c r="Q17" s="102"/>
      <c r="R17" s="102"/>
      <c r="S17" s="83"/>
      <c r="T17" s="81"/>
      <c r="U17" s="97"/>
      <c r="V17" s="97"/>
      <c r="W17" s="98" t="s">
        <v>118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11"/>
    </row>
    <row r="18" spans="2:35" s="2" customFormat="1" ht="18" customHeight="1" x14ac:dyDescent="0.2">
      <c r="B18" s="12" t="s">
        <v>119</v>
      </c>
      <c r="C18" s="87" t="s">
        <v>120</v>
      </c>
      <c r="D18" s="87"/>
      <c r="E18" s="88" t="s">
        <v>121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05">
        <v>11</v>
      </c>
      <c r="Q18" s="105"/>
      <c r="R18" s="105"/>
      <c r="S18" s="84"/>
      <c r="T18" s="80" t="s">
        <v>119</v>
      </c>
      <c r="U18" s="87" t="s">
        <v>122</v>
      </c>
      <c r="V18" s="87"/>
      <c r="W18" s="88" t="s">
        <v>121</v>
      </c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13"/>
    </row>
    <row r="19" spans="2:35" s="2" customFormat="1" ht="18" customHeight="1" x14ac:dyDescent="0.2">
      <c r="B19" s="14"/>
      <c r="C19" s="87" t="s">
        <v>123</v>
      </c>
      <c r="D19" s="87"/>
      <c r="E19" s="88" t="s">
        <v>124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90"/>
      <c r="Q19" s="90"/>
      <c r="R19" s="90"/>
      <c r="S19" s="83"/>
      <c r="T19" s="79"/>
      <c r="U19" s="87" t="s">
        <v>125</v>
      </c>
      <c r="V19" s="87"/>
      <c r="W19" s="88" t="s">
        <v>124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13"/>
    </row>
    <row r="20" spans="2:35" s="2" customFormat="1" ht="18" customHeight="1" x14ac:dyDescent="0.2">
      <c r="B20" s="10"/>
      <c r="C20" s="101" t="s">
        <v>117</v>
      </c>
      <c r="D20" s="101"/>
      <c r="E20" s="98" t="s">
        <v>126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02"/>
      <c r="Q20" s="102"/>
      <c r="R20" s="102"/>
      <c r="S20" s="83"/>
      <c r="T20" s="81"/>
      <c r="U20" s="97"/>
      <c r="V20" s="97"/>
      <c r="W20" s="98" t="s">
        <v>126</v>
      </c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11"/>
    </row>
    <row r="21" spans="2:35" s="2" customFormat="1" ht="18" customHeight="1" x14ac:dyDescent="0.2">
      <c r="B21" s="12" t="s">
        <v>127</v>
      </c>
      <c r="C21" s="87" t="s">
        <v>128</v>
      </c>
      <c r="D21" s="87"/>
      <c r="E21" s="88" t="s">
        <v>121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105">
        <v>421</v>
      </c>
      <c r="Q21" s="105"/>
      <c r="R21" s="105"/>
      <c r="S21" s="84"/>
      <c r="T21" s="80" t="s">
        <v>127</v>
      </c>
      <c r="U21" s="87" t="s">
        <v>129</v>
      </c>
      <c r="V21" s="87"/>
      <c r="W21" s="88" t="s">
        <v>121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2">
        <v>615</v>
      </c>
    </row>
    <row r="22" spans="2:35" s="2" customFormat="1" ht="18" customHeight="1" x14ac:dyDescent="0.2">
      <c r="B22" s="14"/>
      <c r="C22" s="87" t="s">
        <v>130</v>
      </c>
      <c r="D22" s="87"/>
      <c r="E22" s="88" t="s">
        <v>124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90">
        <v>364</v>
      </c>
      <c r="Q22" s="90"/>
      <c r="R22" s="90"/>
      <c r="S22" s="83"/>
      <c r="T22" s="79"/>
      <c r="U22" s="87" t="s">
        <v>131</v>
      </c>
      <c r="V22" s="87"/>
      <c r="W22" s="88" t="s">
        <v>124</v>
      </c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13">
        <v>161</v>
      </c>
    </row>
    <row r="23" spans="2:35" s="2" customFormat="1" ht="18" customHeight="1" x14ac:dyDescent="0.2">
      <c r="B23" s="10"/>
      <c r="C23" s="101" t="s">
        <v>117</v>
      </c>
      <c r="D23" s="101"/>
      <c r="E23" s="98" t="s">
        <v>132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2"/>
      <c r="Q23" s="102"/>
      <c r="R23" s="102"/>
      <c r="S23" s="83"/>
      <c r="T23" s="81"/>
      <c r="U23" s="97"/>
      <c r="V23" s="97"/>
      <c r="W23" s="98" t="s">
        <v>132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11"/>
    </row>
    <row r="24" spans="2:35" s="2" customFormat="1" ht="18" customHeight="1" x14ac:dyDescent="0.2">
      <c r="B24" s="12" t="s">
        <v>133</v>
      </c>
      <c r="C24" s="87" t="s">
        <v>134</v>
      </c>
      <c r="D24" s="87"/>
      <c r="E24" s="88" t="s">
        <v>121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05">
        <v>4034</v>
      </c>
      <c r="Q24" s="105"/>
      <c r="R24" s="105"/>
      <c r="S24" s="84"/>
      <c r="T24" s="80" t="s">
        <v>133</v>
      </c>
      <c r="U24" s="87" t="s">
        <v>135</v>
      </c>
      <c r="V24" s="87"/>
      <c r="W24" s="88" t="s">
        <v>121</v>
      </c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2">
        <v>2534</v>
      </c>
    </row>
    <row r="25" spans="2:35" s="2" customFormat="1" ht="18" customHeight="1" x14ac:dyDescent="0.2">
      <c r="B25" s="14"/>
      <c r="C25" s="87" t="s">
        <v>136</v>
      </c>
      <c r="D25" s="87"/>
      <c r="E25" s="88" t="s">
        <v>124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90">
        <v>22814</v>
      </c>
      <c r="Q25" s="90"/>
      <c r="R25" s="90"/>
      <c r="S25" s="83"/>
      <c r="T25" s="79"/>
      <c r="U25" s="87" t="s">
        <v>137</v>
      </c>
      <c r="V25" s="87"/>
      <c r="W25" s="88" t="s">
        <v>124</v>
      </c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13">
        <v>2322</v>
      </c>
    </row>
    <row r="26" spans="2:35" s="2" customFormat="1" ht="18" customHeight="1" x14ac:dyDescent="0.2">
      <c r="B26" s="10"/>
      <c r="C26" s="101" t="s">
        <v>117</v>
      </c>
      <c r="D26" s="101"/>
      <c r="E26" s="98" t="s">
        <v>138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102"/>
      <c r="Q26" s="102"/>
      <c r="R26" s="102"/>
      <c r="S26" s="83"/>
      <c r="T26" s="81"/>
      <c r="U26" s="97"/>
      <c r="V26" s="97"/>
      <c r="W26" s="98" t="s">
        <v>138</v>
      </c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1"/>
    </row>
    <row r="27" spans="2:35" s="2" customFormat="1" ht="18" customHeight="1" x14ac:dyDescent="0.2">
      <c r="B27" s="12" t="s">
        <v>139</v>
      </c>
      <c r="C27" s="87" t="s">
        <v>140</v>
      </c>
      <c r="D27" s="87"/>
      <c r="E27" s="88" t="s">
        <v>121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05">
        <v>7019</v>
      </c>
      <c r="Q27" s="105"/>
      <c r="R27" s="105"/>
      <c r="S27" s="84"/>
      <c r="T27" s="80" t="s">
        <v>139</v>
      </c>
      <c r="U27" s="87" t="s">
        <v>141</v>
      </c>
      <c r="V27" s="87"/>
      <c r="W27" s="88" t="s">
        <v>121</v>
      </c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13">
        <v>1512</v>
      </c>
    </row>
    <row r="28" spans="2:35" s="2" customFormat="1" ht="18" customHeight="1" x14ac:dyDescent="0.2">
      <c r="B28" s="14"/>
      <c r="C28" s="87" t="s">
        <v>142</v>
      </c>
      <c r="D28" s="87"/>
      <c r="E28" s="88" t="s">
        <v>124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90">
        <v>58014</v>
      </c>
      <c r="Q28" s="90"/>
      <c r="R28" s="90"/>
      <c r="S28" s="83"/>
      <c r="T28" s="79"/>
      <c r="U28" s="87" t="s">
        <v>143</v>
      </c>
      <c r="V28" s="87"/>
      <c r="W28" s="88" t="s">
        <v>124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13">
        <v>6481</v>
      </c>
    </row>
    <row r="29" spans="2:35" s="2" customFormat="1" ht="18" customHeight="1" x14ac:dyDescent="0.2">
      <c r="B29" s="10"/>
      <c r="C29" s="101" t="s">
        <v>117</v>
      </c>
      <c r="D29" s="101"/>
      <c r="E29" s="98" t="s">
        <v>144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102"/>
      <c r="Q29" s="102"/>
      <c r="R29" s="102"/>
      <c r="S29" s="83"/>
      <c r="T29" s="81"/>
      <c r="U29" s="97"/>
      <c r="V29" s="97"/>
      <c r="W29" s="98" t="s">
        <v>144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11"/>
    </row>
    <row r="30" spans="2:35" s="2" customFormat="1" ht="18" customHeight="1" x14ac:dyDescent="0.2">
      <c r="B30" s="12" t="s">
        <v>145</v>
      </c>
      <c r="C30" s="87" t="s">
        <v>146</v>
      </c>
      <c r="D30" s="87"/>
      <c r="E30" s="88" t="s">
        <v>121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90"/>
      <c r="Q30" s="90"/>
      <c r="R30" s="90"/>
      <c r="S30" s="83"/>
      <c r="T30" s="80" t="s">
        <v>145</v>
      </c>
      <c r="U30" s="87" t="s">
        <v>147</v>
      </c>
      <c r="V30" s="87"/>
      <c r="W30" s="88" t="s">
        <v>121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13">
        <v>28</v>
      </c>
    </row>
    <row r="31" spans="2:35" s="2" customFormat="1" ht="18" customHeight="1" x14ac:dyDescent="0.2">
      <c r="B31" s="14"/>
      <c r="C31" s="87" t="s">
        <v>148</v>
      </c>
      <c r="D31" s="87"/>
      <c r="E31" s="88" t="s">
        <v>124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90"/>
      <c r="Q31" s="90"/>
      <c r="R31" s="90"/>
      <c r="S31" s="83"/>
      <c r="T31" s="79"/>
      <c r="U31" s="87" t="s">
        <v>149</v>
      </c>
      <c r="V31" s="87"/>
      <c r="W31" s="88" t="s">
        <v>124</v>
      </c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13">
        <v>423</v>
      </c>
    </row>
    <row r="32" spans="2:35" s="2" customFormat="1" ht="18" customHeight="1" x14ac:dyDescent="0.2">
      <c r="B32" s="10"/>
      <c r="C32" s="101" t="s">
        <v>117</v>
      </c>
      <c r="D32" s="101"/>
      <c r="E32" s="98" t="s">
        <v>150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02"/>
      <c r="Q32" s="102"/>
      <c r="R32" s="102"/>
      <c r="S32" s="83"/>
      <c r="T32" s="81"/>
      <c r="U32" s="97"/>
      <c r="V32" s="97"/>
      <c r="W32" s="98" t="s">
        <v>150</v>
      </c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1"/>
    </row>
    <row r="33" spans="2:35" s="2" customFormat="1" ht="18" customHeight="1" x14ac:dyDescent="0.2">
      <c r="B33" s="12" t="s">
        <v>151</v>
      </c>
      <c r="C33" s="87" t="s">
        <v>152</v>
      </c>
      <c r="D33" s="87"/>
      <c r="E33" s="88" t="s">
        <v>121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90"/>
      <c r="Q33" s="90"/>
      <c r="R33" s="90"/>
      <c r="S33" s="83"/>
      <c r="T33" s="80" t="s">
        <v>151</v>
      </c>
      <c r="U33" s="87" t="s">
        <v>153</v>
      </c>
      <c r="V33" s="87"/>
      <c r="W33" s="88" t="s">
        <v>121</v>
      </c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13">
        <v>236</v>
      </c>
    </row>
    <row r="34" spans="2:35" s="2" customFormat="1" ht="18" customHeight="1" x14ac:dyDescent="0.2">
      <c r="B34" s="14"/>
      <c r="C34" s="87" t="s">
        <v>154</v>
      </c>
      <c r="D34" s="87"/>
      <c r="E34" s="88" t="s">
        <v>124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90"/>
      <c r="Q34" s="90"/>
      <c r="R34" s="90"/>
      <c r="S34" s="83"/>
      <c r="T34" s="79"/>
      <c r="U34" s="87" t="s">
        <v>155</v>
      </c>
      <c r="V34" s="87"/>
      <c r="W34" s="88" t="s">
        <v>124</v>
      </c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13">
        <v>529</v>
      </c>
    </row>
    <row r="35" spans="2:35" s="2" customFormat="1" ht="18" customHeight="1" x14ac:dyDescent="0.2">
      <c r="B35" s="10"/>
      <c r="C35" s="101" t="s">
        <v>117</v>
      </c>
      <c r="D35" s="101"/>
      <c r="E35" s="98" t="s">
        <v>156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02"/>
      <c r="Q35" s="102"/>
      <c r="R35" s="102"/>
      <c r="S35" s="83"/>
      <c r="T35" s="81"/>
      <c r="U35" s="97"/>
      <c r="V35" s="97"/>
      <c r="W35" s="98" t="s">
        <v>156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11"/>
    </row>
    <row r="36" spans="2:35" s="2" customFormat="1" ht="18" customHeight="1" x14ac:dyDescent="0.2">
      <c r="B36" s="12" t="s">
        <v>157</v>
      </c>
      <c r="C36" s="87" t="s">
        <v>158</v>
      </c>
      <c r="D36" s="87"/>
      <c r="E36" s="88" t="s">
        <v>121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90"/>
      <c r="Q36" s="90"/>
      <c r="R36" s="90"/>
      <c r="S36" s="83"/>
      <c r="T36" s="80" t="s">
        <v>157</v>
      </c>
      <c r="U36" s="87" t="s">
        <v>159</v>
      </c>
      <c r="V36" s="87"/>
      <c r="W36" s="88" t="s">
        <v>121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13"/>
    </row>
    <row r="37" spans="2:35" s="2" customFormat="1" ht="18" customHeight="1" x14ac:dyDescent="0.2">
      <c r="B37" s="14"/>
      <c r="C37" s="87" t="s">
        <v>160</v>
      </c>
      <c r="D37" s="87"/>
      <c r="E37" s="88" t="s">
        <v>124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90"/>
      <c r="Q37" s="90"/>
      <c r="R37" s="90"/>
      <c r="S37" s="83"/>
      <c r="T37" s="79"/>
      <c r="U37" s="87" t="s">
        <v>161</v>
      </c>
      <c r="V37" s="87"/>
      <c r="W37" s="88" t="s">
        <v>124</v>
      </c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13"/>
    </row>
    <row r="38" spans="2:35" s="2" customFormat="1" ht="18" customHeight="1" x14ac:dyDescent="0.2">
      <c r="B38" s="10"/>
      <c r="C38" s="101" t="s">
        <v>117</v>
      </c>
      <c r="D38" s="101"/>
      <c r="E38" s="98" t="s">
        <v>162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02"/>
      <c r="Q38" s="102"/>
      <c r="R38" s="102"/>
      <c r="S38" s="83"/>
      <c r="T38" s="81"/>
      <c r="U38" s="97"/>
      <c r="V38" s="97"/>
      <c r="W38" s="98" t="s">
        <v>162</v>
      </c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1"/>
    </row>
    <row r="39" spans="2:35" s="2" customFormat="1" ht="18" customHeight="1" x14ac:dyDescent="0.2">
      <c r="B39" s="12" t="s">
        <v>163</v>
      </c>
      <c r="C39" s="87" t="s">
        <v>164</v>
      </c>
      <c r="D39" s="87"/>
      <c r="E39" s="88" t="s">
        <v>121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90"/>
      <c r="Q39" s="90"/>
      <c r="R39" s="90"/>
      <c r="S39" s="83"/>
      <c r="T39" s="80" t="s">
        <v>163</v>
      </c>
      <c r="U39" s="87" t="s">
        <v>165</v>
      </c>
      <c r="V39" s="87"/>
      <c r="W39" s="88" t="s">
        <v>121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13"/>
    </row>
    <row r="40" spans="2:35" s="2" customFormat="1" ht="18" customHeight="1" x14ac:dyDescent="0.2">
      <c r="B40" s="14"/>
      <c r="C40" s="87" t="s">
        <v>166</v>
      </c>
      <c r="D40" s="87"/>
      <c r="E40" s="88" t="s">
        <v>124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90">
        <v>73</v>
      </c>
      <c r="Q40" s="90"/>
      <c r="R40" s="90"/>
      <c r="S40" s="83"/>
      <c r="T40" s="79"/>
      <c r="U40" s="87" t="s">
        <v>167</v>
      </c>
      <c r="V40" s="87"/>
      <c r="W40" s="88" t="s">
        <v>124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13"/>
    </row>
    <row r="41" spans="2:35" s="2" customFormat="1" ht="18" customHeight="1" x14ac:dyDescent="0.2">
      <c r="B41" s="10"/>
      <c r="C41" s="101" t="s">
        <v>117</v>
      </c>
      <c r="D41" s="101"/>
      <c r="E41" s="98" t="s">
        <v>168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02"/>
      <c r="Q41" s="102"/>
      <c r="R41" s="102"/>
      <c r="S41" s="83"/>
      <c r="T41" s="81"/>
      <c r="U41" s="97"/>
      <c r="V41" s="97"/>
      <c r="W41" s="98" t="s">
        <v>168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1"/>
    </row>
    <row r="42" spans="2:35" s="2" customFormat="1" ht="18" customHeight="1" x14ac:dyDescent="0.2">
      <c r="B42" s="12" t="s">
        <v>169</v>
      </c>
      <c r="C42" s="87" t="s">
        <v>170</v>
      </c>
      <c r="D42" s="87"/>
      <c r="E42" s="88" t="s">
        <v>121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90"/>
      <c r="Q42" s="90"/>
      <c r="R42" s="90"/>
      <c r="S42" s="83"/>
      <c r="T42" s="80" t="s">
        <v>169</v>
      </c>
      <c r="U42" s="87" t="s">
        <v>171</v>
      </c>
      <c r="V42" s="87"/>
      <c r="W42" s="88" t="s">
        <v>121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13"/>
    </row>
    <row r="43" spans="2:35" s="2" customFormat="1" ht="18" customHeight="1" x14ac:dyDescent="0.2">
      <c r="B43" s="14"/>
      <c r="C43" s="87" t="s">
        <v>172</v>
      </c>
      <c r="D43" s="87"/>
      <c r="E43" s="88" t="s">
        <v>124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90">
        <v>300</v>
      </c>
      <c r="Q43" s="90"/>
      <c r="R43" s="90"/>
      <c r="S43" s="83"/>
      <c r="T43" s="79"/>
      <c r="U43" s="87" t="s">
        <v>173</v>
      </c>
      <c r="V43" s="87"/>
      <c r="W43" s="88" t="s">
        <v>124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13"/>
    </row>
    <row r="44" spans="2:35" s="2" customFormat="1" ht="18" customHeight="1" x14ac:dyDescent="0.2">
      <c r="B44" s="10"/>
      <c r="C44" s="101" t="s">
        <v>117</v>
      </c>
      <c r="D44" s="101"/>
      <c r="E44" s="98" t="s">
        <v>174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02"/>
      <c r="Q44" s="102"/>
      <c r="R44" s="102"/>
      <c r="S44" s="83"/>
      <c r="T44" s="81"/>
      <c r="U44" s="97"/>
      <c r="V44" s="97"/>
      <c r="W44" s="98" t="s">
        <v>174</v>
      </c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11"/>
    </row>
    <row r="45" spans="2:35" s="2" customFormat="1" ht="18" customHeight="1" x14ac:dyDescent="0.2">
      <c r="B45" s="12" t="s">
        <v>175</v>
      </c>
      <c r="C45" s="87" t="s">
        <v>176</v>
      </c>
      <c r="D45" s="87"/>
      <c r="E45" s="88" t="s">
        <v>121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90"/>
      <c r="Q45" s="90"/>
      <c r="R45" s="90"/>
      <c r="S45" s="83"/>
      <c r="T45" s="80" t="s">
        <v>175</v>
      </c>
      <c r="U45" s="87" t="s">
        <v>177</v>
      </c>
      <c r="V45" s="87"/>
      <c r="W45" s="88" t="s">
        <v>121</v>
      </c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13"/>
    </row>
    <row r="46" spans="2:35" s="2" customFormat="1" ht="18" customHeight="1" x14ac:dyDescent="0.2">
      <c r="B46" s="14"/>
      <c r="C46" s="87" t="s">
        <v>178</v>
      </c>
      <c r="D46" s="87"/>
      <c r="E46" s="88" t="s">
        <v>124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106">
        <v>1</v>
      </c>
      <c r="Q46" s="106"/>
      <c r="R46" s="106"/>
      <c r="S46" s="83"/>
      <c r="T46" s="79"/>
      <c r="U46" s="87" t="s">
        <v>179</v>
      </c>
      <c r="V46" s="87"/>
      <c r="W46" s="88" t="s">
        <v>124</v>
      </c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13"/>
    </row>
    <row r="47" spans="2:35" s="2" customFormat="1" ht="18" customHeight="1" x14ac:dyDescent="0.2">
      <c r="B47" s="10"/>
      <c r="C47" s="101" t="s">
        <v>117</v>
      </c>
      <c r="D47" s="101"/>
      <c r="E47" s="98" t="s">
        <v>180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102"/>
      <c r="Q47" s="102"/>
      <c r="R47" s="102"/>
      <c r="S47" s="83"/>
      <c r="T47" s="81"/>
      <c r="U47" s="97"/>
      <c r="V47" s="97"/>
      <c r="W47" s="98" t="s">
        <v>180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11"/>
    </row>
    <row r="48" spans="2:35" s="2" customFormat="1" ht="18" customHeight="1" x14ac:dyDescent="0.2">
      <c r="B48" s="12" t="s">
        <v>181</v>
      </c>
      <c r="C48" s="87" t="s">
        <v>182</v>
      </c>
      <c r="D48" s="87"/>
      <c r="E48" s="88" t="s">
        <v>121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105">
        <v>7629</v>
      </c>
      <c r="Q48" s="105"/>
      <c r="R48" s="105"/>
      <c r="S48" s="84"/>
      <c r="T48" s="80" t="s">
        <v>181</v>
      </c>
      <c r="U48" s="87" t="s">
        <v>183</v>
      </c>
      <c r="V48" s="87"/>
      <c r="W48" s="88" t="s">
        <v>121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13">
        <v>28580</v>
      </c>
    </row>
    <row r="49" spans="2:35" s="2" customFormat="1" ht="18" customHeight="1" x14ac:dyDescent="0.2">
      <c r="B49" s="14"/>
      <c r="C49" s="87" t="s">
        <v>184</v>
      </c>
      <c r="D49" s="87"/>
      <c r="E49" s="88" t="s">
        <v>124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90">
        <v>214664</v>
      </c>
      <c r="Q49" s="90"/>
      <c r="R49" s="90"/>
      <c r="S49" s="83"/>
      <c r="T49" s="79"/>
      <c r="U49" s="87" t="s">
        <v>185</v>
      </c>
      <c r="V49" s="87"/>
      <c r="W49" s="88" t="s">
        <v>124</v>
      </c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13">
        <v>23571</v>
      </c>
    </row>
    <row r="50" spans="2:35" s="2" customFormat="1" ht="15.75" customHeight="1" x14ac:dyDescent="0.2">
      <c r="S50" s="84"/>
    </row>
    <row r="51" spans="2:35" s="2" customFormat="1" ht="15.75" customHeight="1" x14ac:dyDescent="0.25">
      <c r="C51" s="103" t="s">
        <v>78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2:35" s="2" customFormat="1" ht="14.25" customHeight="1" thickBot="1" x14ac:dyDescent="0.25">
      <c r="S52" s="84"/>
    </row>
    <row r="53" spans="2:35" s="2" customFormat="1" ht="18" customHeight="1" thickBot="1" x14ac:dyDescent="0.25">
      <c r="B53" s="10"/>
      <c r="C53" s="100" t="s">
        <v>186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3"/>
      <c r="T53" s="15"/>
      <c r="U53" s="104" t="s">
        <v>187</v>
      </c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2:35" s="2" customFormat="1" ht="18" customHeight="1" x14ac:dyDescent="0.2">
      <c r="B54" s="3"/>
      <c r="C54" s="87" t="s">
        <v>188</v>
      </c>
      <c r="D54" s="87"/>
      <c r="E54" s="87" t="s">
        <v>189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90"/>
      <c r="Q54" s="90"/>
      <c r="R54" s="90"/>
      <c r="S54" s="83"/>
      <c r="T54" s="10"/>
      <c r="U54" s="97"/>
      <c r="V54" s="97"/>
      <c r="W54" s="98" t="s">
        <v>190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11"/>
    </row>
    <row r="55" spans="2:35" s="2" customFormat="1" ht="18" customHeight="1" x14ac:dyDescent="0.2">
      <c r="B55" s="3"/>
      <c r="C55" s="87" t="s">
        <v>191</v>
      </c>
      <c r="D55" s="87"/>
      <c r="E55" s="87" t="s">
        <v>192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90"/>
      <c r="Q55" s="90"/>
      <c r="R55" s="90"/>
      <c r="S55" s="83"/>
      <c r="T55" s="12" t="s">
        <v>193</v>
      </c>
      <c r="U55" s="87" t="s">
        <v>194</v>
      </c>
      <c r="V55" s="87"/>
      <c r="W55" s="88" t="s">
        <v>195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13"/>
    </row>
    <row r="56" spans="2:35" s="2" customFormat="1" ht="18" customHeight="1" thickBot="1" x14ac:dyDescent="0.25">
      <c r="B56" s="3"/>
      <c r="C56" s="87" t="s">
        <v>196</v>
      </c>
      <c r="D56" s="87"/>
      <c r="E56" s="87" t="s">
        <v>197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90">
        <v>160</v>
      </c>
      <c r="Q56" s="90"/>
      <c r="R56" s="90"/>
      <c r="S56" s="83"/>
      <c r="T56" s="14"/>
      <c r="U56" s="87" t="s">
        <v>198</v>
      </c>
      <c r="V56" s="87"/>
      <c r="W56" s="88" t="s">
        <v>199</v>
      </c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13"/>
    </row>
    <row r="57" spans="2:35" s="2" customFormat="1" ht="18" customHeight="1" x14ac:dyDescent="0.2">
      <c r="B57" s="16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83"/>
      <c r="T57" s="14"/>
      <c r="U57" s="87" t="s">
        <v>200</v>
      </c>
      <c r="V57" s="87"/>
      <c r="W57" s="88" t="s">
        <v>201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13"/>
    </row>
    <row r="58" spans="2:35" s="2" customFormat="1" ht="18" customHeight="1" x14ac:dyDescent="0.2">
      <c r="S58" s="83"/>
      <c r="T58" s="14"/>
      <c r="U58" s="87" t="s">
        <v>202</v>
      </c>
      <c r="V58" s="87"/>
      <c r="W58" s="88" t="s">
        <v>203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13"/>
    </row>
    <row r="59" spans="2:35" s="2" customFormat="1" ht="12" customHeight="1" thickBot="1" x14ac:dyDescent="0.25">
      <c r="S59" s="83"/>
      <c r="T59" s="93"/>
      <c r="U59" s="87" t="s">
        <v>204</v>
      </c>
      <c r="V59" s="87"/>
      <c r="W59" s="88" t="s">
        <v>205</v>
      </c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90">
        <v>23</v>
      </c>
    </row>
    <row r="60" spans="2:35" s="2" customFormat="1" ht="6" customHeight="1" thickBot="1" x14ac:dyDescent="0.25">
      <c r="B60" s="96"/>
      <c r="C60" s="100" t="s">
        <v>206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83"/>
      <c r="T60" s="93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90"/>
    </row>
    <row r="61" spans="2:35" s="2" customFormat="1" ht="12" customHeight="1" thickBot="1" x14ac:dyDescent="0.25">
      <c r="B61" s="96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83"/>
      <c r="T61" s="93"/>
      <c r="U61" s="87" t="s">
        <v>207</v>
      </c>
      <c r="V61" s="87"/>
      <c r="W61" s="88" t="s">
        <v>208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90"/>
    </row>
    <row r="62" spans="2:35" s="2" customFormat="1" ht="6" customHeight="1" x14ac:dyDescent="0.2">
      <c r="B62" s="94"/>
      <c r="C62" s="87" t="s">
        <v>209</v>
      </c>
      <c r="D62" s="87"/>
      <c r="E62" s="87" t="s">
        <v>210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90"/>
      <c r="Q62" s="90"/>
      <c r="R62" s="90"/>
      <c r="S62" s="83"/>
      <c r="T62" s="93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90"/>
    </row>
    <row r="63" spans="2:35" s="2" customFormat="1" ht="12" customHeight="1" x14ac:dyDescent="0.2">
      <c r="B63" s="94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90"/>
      <c r="Q63" s="90"/>
      <c r="R63" s="90"/>
      <c r="S63" s="83"/>
      <c r="T63" s="93"/>
      <c r="U63" s="87" t="s">
        <v>211</v>
      </c>
      <c r="V63" s="87"/>
      <c r="W63" s="88" t="s">
        <v>212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90"/>
    </row>
    <row r="64" spans="2:35" s="2" customFormat="1" ht="6" customHeight="1" x14ac:dyDescent="0.2">
      <c r="B64" s="94"/>
      <c r="C64" s="87" t="s">
        <v>213</v>
      </c>
      <c r="D64" s="87"/>
      <c r="E64" s="87" t="s">
        <v>214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90"/>
      <c r="Q64" s="90"/>
      <c r="R64" s="90"/>
      <c r="S64" s="83"/>
      <c r="T64" s="93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90"/>
    </row>
    <row r="65" spans="2:35" s="2" customFormat="1" ht="12" customHeight="1" x14ac:dyDescent="0.2">
      <c r="B65" s="94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90"/>
      <c r="Q65" s="90"/>
      <c r="R65" s="90"/>
      <c r="S65" s="83"/>
      <c r="T65" s="96"/>
      <c r="U65" s="97"/>
      <c r="V65" s="97"/>
      <c r="W65" s="98" t="s">
        <v>215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9"/>
    </row>
    <row r="66" spans="2:35" s="2" customFormat="1" ht="6" customHeight="1" x14ac:dyDescent="0.2">
      <c r="B66" s="94"/>
      <c r="C66" s="87" t="s">
        <v>216</v>
      </c>
      <c r="D66" s="87"/>
      <c r="E66" s="87" t="s">
        <v>217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90">
        <v>768</v>
      </c>
      <c r="Q66" s="90"/>
      <c r="R66" s="90"/>
      <c r="S66" s="83"/>
      <c r="T66" s="96"/>
      <c r="U66" s="97"/>
      <c r="V66" s="97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9"/>
    </row>
    <row r="67" spans="2:35" s="2" customFormat="1" ht="12" customHeight="1" thickBot="1" x14ac:dyDescent="0.25">
      <c r="B67" s="94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90"/>
      <c r="Q67" s="90"/>
      <c r="R67" s="90"/>
      <c r="S67" s="83"/>
      <c r="T67" s="95" t="s">
        <v>218</v>
      </c>
      <c r="U67" s="87" t="s">
        <v>219</v>
      </c>
      <c r="V67" s="87"/>
      <c r="W67" s="88" t="s">
        <v>220</v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90"/>
    </row>
    <row r="68" spans="2:35" s="2" customFormat="1" ht="6" customHeight="1" thickBot="1" x14ac:dyDescent="0.25"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83"/>
      <c r="T68" s="95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90"/>
    </row>
    <row r="69" spans="2:35" s="2" customFormat="1" ht="12" customHeight="1" x14ac:dyDescent="0.2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83"/>
      <c r="T69" s="93"/>
      <c r="U69" s="87" t="s">
        <v>221</v>
      </c>
      <c r="V69" s="87"/>
      <c r="W69" s="88" t="s">
        <v>222</v>
      </c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90"/>
    </row>
    <row r="70" spans="2:35" s="2" customFormat="1" ht="6" customHeight="1" x14ac:dyDescent="0.2">
      <c r="S70" s="83"/>
      <c r="T70" s="93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90"/>
    </row>
    <row r="71" spans="2:35" s="2" customFormat="1" ht="18" customHeight="1" x14ac:dyDescent="0.2">
      <c r="S71" s="83"/>
      <c r="T71" s="14"/>
      <c r="U71" s="87" t="s">
        <v>223</v>
      </c>
      <c r="V71" s="87"/>
      <c r="W71" s="88" t="s">
        <v>224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13"/>
    </row>
    <row r="72" spans="2:35" s="2" customFormat="1" ht="18" customHeight="1" x14ac:dyDescent="0.2">
      <c r="S72" s="83"/>
      <c r="T72" s="14"/>
      <c r="U72" s="87" t="s">
        <v>225</v>
      </c>
      <c r="V72" s="87"/>
      <c r="W72" s="88" t="s">
        <v>226</v>
      </c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13"/>
    </row>
    <row r="73" spans="2:35" s="2" customFormat="1" ht="18" customHeight="1" x14ac:dyDescent="0.2">
      <c r="S73" s="83"/>
      <c r="T73" s="14"/>
      <c r="U73" s="87" t="s">
        <v>227</v>
      </c>
      <c r="V73" s="87"/>
      <c r="W73" s="88" t="s">
        <v>228</v>
      </c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13"/>
    </row>
    <row r="74" spans="2:35" s="2" customFormat="1" ht="18" customHeight="1" x14ac:dyDescent="0.2">
      <c r="S74" s="83"/>
      <c r="T74" s="14"/>
      <c r="U74" s="87" t="s">
        <v>229</v>
      </c>
      <c r="V74" s="87"/>
      <c r="W74" s="88" t="s">
        <v>230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13"/>
    </row>
    <row r="75" spans="2:35" s="2" customFormat="1" ht="18" customHeight="1" x14ac:dyDescent="0.2">
      <c r="S75" s="83"/>
      <c r="T75" s="14"/>
      <c r="U75" s="87" t="s">
        <v>231</v>
      </c>
      <c r="V75" s="87"/>
      <c r="W75" s="88" t="s">
        <v>232</v>
      </c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13"/>
    </row>
    <row r="76" spans="2:35" s="2" customFormat="1" ht="18" customHeight="1" x14ac:dyDescent="0.2">
      <c r="S76" s="83"/>
      <c r="T76" s="14"/>
      <c r="U76" s="87" t="s">
        <v>233</v>
      </c>
      <c r="V76" s="87"/>
      <c r="W76" s="88" t="s">
        <v>234</v>
      </c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13"/>
    </row>
    <row r="77" spans="2:35" s="2" customFormat="1" ht="18" customHeight="1" thickBot="1" x14ac:dyDescent="0.25">
      <c r="S77" s="83"/>
      <c r="T77" s="14"/>
      <c r="U77" s="87" t="s">
        <v>235</v>
      </c>
      <c r="V77" s="87"/>
      <c r="W77" s="88" t="s">
        <v>236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13"/>
    </row>
    <row r="78" spans="2:35" s="2" customFormat="1" ht="18" customHeight="1" thickBot="1" x14ac:dyDescent="0.25">
      <c r="S78" s="83"/>
      <c r="T78" s="16"/>
      <c r="U78" s="89" t="s">
        <v>237</v>
      </c>
      <c r="V78" s="89"/>
      <c r="W78" s="89" t="s">
        <v>77</v>
      </c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17">
        <v>23</v>
      </c>
    </row>
  </sheetData>
  <mergeCells count="337">
    <mergeCell ref="AA6:AB6"/>
    <mergeCell ref="X7:Z7"/>
    <mergeCell ref="AA7:AB7"/>
    <mergeCell ref="B2:AF2"/>
    <mergeCell ref="B4:M4"/>
    <mergeCell ref="Q4:AB4"/>
    <mergeCell ref="B5:E5"/>
    <mergeCell ref="G5:I5"/>
    <mergeCell ref="J5:K5"/>
    <mergeCell ref="L5:M5"/>
    <mergeCell ref="Q5:R5"/>
    <mergeCell ref="S5:W5"/>
    <mergeCell ref="X5:Z5"/>
    <mergeCell ref="AA5:AB5"/>
    <mergeCell ref="B7:E7"/>
    <mergeCell ref="G7:I7"/>
    <mergeCell ref="J7:K7"/>
    <mergeCell ref="L7:M7"/>
    <mergeCell ref="Q7:R7"/>
    <mergeCell ref="S7:W7"/>
    <mergeCell ref="B6:E6"/>
    <mergeCell ref="G6:I6"/>
    <mergeCell ref="J6:K6"/>
    <mergeCell ref="L6:M6"/>
    <mergeCell ref="Q6:R6"/>
    <mergeCell ref="S6:W6"/>
    <mergeCell ref="AB9:AC9"/>
    <mergeCell ref="AF9:AI9"/>
    <mergeCell ref="B10:C10"/>
    <mergeCell ref="D10:G10"/>
    <mergeCell ref="I10:J10"/>
    <mergeCell ref="K10:L10"/>
    <mergeCell ref="N10:Q10"/>
    <mergeCell ref="R10:U10"/>
    <mergeCell ref="V10:X10"/>
    <mergeCell ref="Z10:AA10"/>
    <mergeCell ref="AB10:AC10"/>
    <mergeCell ref="AF10:AI10"/>
    <mergeCell ref="B9:C9"/>
    <mergeCell ref="D9:G9"/>
    <mergeCell ref="I9:J9"/>
    <mergeCell ref="K9:L9"/>
    <mergeCell ref="N9:Q9"/>
    <mergeCell ref="R9:U9"/>
    <mergeCell ref="V9:X9"/>
    <mergeCell ref="Z9:AA9"/>
    <mergeCell ref="X6:Z6"/>
    <mergeCell ref="AF11:AI11"/>
    <mergeCell ref="B12:C12"/>
    <mergeCell ref="D12:G12"/>
    <mergeCell ref="I12:J12"/>
    <mergeCell ref="K12:L12"/>
    <mergeCell ref="N12:Q12"/>
    <mergeCell ref="R12:U12"/>
    <mergeCell ref="V12:X12"/>
    <mergeCell ref="Z12:AA12"/>
    <mergeCell ref="AB12:AC12"/>
    <mergeCell ref="AF12:AI12"/>
    <mergeCell ref="B11:C11"/>
    <mergeCell ref="D11:G11"/>
    <mergeCell ref="I11:J11"/>
    <mergeCell ref="K11:L11"/>
    <mergeCell ref="N11:Q11"/>
    <mergeCell ref="R11:U11"/>
    <mergeCell ref="V11:X11"/>
    <mergeCell ref="Z11:AA11"/>
    <mergeCell ref="AB11:AC11"/>
    <mergeCell ref="AF13:AI13"/>
    <mergeCell ref="B14:C14"/>
    <mergeCell ref="D14:G14"/>
    <mergeCell ref="I14:J14"/>
    <mergeCell ref="K14:L14"/>
    <mergeCell ref="N14:Q14"/>
    <mergeCell ref="R14:U14"/>
    <mergeCell ref="V14:X14"/>
    <mergeCell ref="Z14:AA14"/>
    <mergeCell ref="AB14:AC14"/>
    <mergeCell ref="AF14:AI14"/>
    <mergeCell ref="B13:C13"/>
    <mergeCell ref="D13:G13"/>
    <mergeCell ref="I13:J13"/>
    <mergeCell ref="K13:L13"/>
    <mergeCell ref="N13:Q13"/>
    <mergeCell ref="R13:U13"/>
    <mergeCell ref="V13:X13"/>
    <mergeCell ref="Z13:AA13"/>
    <mergeCell ref="AB13:AC13"/>
    <mergeCell ref="C16:R16"/>
    <mergeCell ref="U16:AI16"/>
    <mergeCell ref="C17:D17"/>
    <mergeCell ref="E17:O17"/>
    <mergeCell ref="P17:R17"/>
    <mergeCell ref="U17:V17"/>
    <mergeCell ref="W17:AH17"/>
    <mergeCell ref="C18:D18"/>
    <mergeCell ref="E18:O18"/>
    <mergeCell ref="P18:R18"/>
    <mergeCell ref="U18:V18"/>
    <mergeCell ref="W18:AH18"/>
    <mergeCell ref="C19:D19"/>
    <mergeCell ref="E19:O19"/>
    <mergeCell ref="P19:R19"/>
    <mergeCell ref="U19:V19"/>
    <mergeCell ref="W19:AH19"/>
    <mergeCell ref="C20:D20"/>
    <mergeCell ref="E20:O20"/>
    <mergeCell ref="P20:R20"/>
    <mergeCell ref="U20:V20"/>
    <mergeCell ref="W20:AH20"/>
    <mergeCell ref="C21:D21"/>
    <mergeCell ref="E21:O21"/>
    <mergeCell ref="P21:R21"/>
    <mergeCell ref="U21:V21"/>
    <mergeCell ref="W21:AH21"/>
    <mergeCell ref="C22:D22"/>
    <mergeCell ref="E22:O22"/>
    <mergeCell ref="P22:R22"/>
    <mergeCell ref="U22:V22"/>
    <mergeCell ref="W22:AH22"/>
    <mergeCell ref="C23:D23"/>
    <mergeCell ref="E23:O23"/>
    <mergeCell ref="P23:R23"/>
    <mergeCell ref="U23:V23"/>
    <mergeCell ref="W23:AH23"/>
    <mergeCell ref="C24:D24"/>
    <mergeCell ref="E24:O24"/>
    <mergeCell ref="P24:R24"/>
    <mergeCell ref="U24:V24"/>
    <mergeCell ref="W24:AH24"/>
    <mergeCell ref="C25:D25"/>
    <mergeCell ref="E25:O25"/>
    <mergeCell ref="P25:R25"/>
    <mergeCell ref="U25:V25"/>
    <mergeCell ref="W25:AH25"/>
    <mergeCell ref="C26:D26"/>
    <mergeCell ref="E26:O26"/>
    <mergeCell ref="P26:R26"/>
    <mergeCell ref="U26:V26"/>
    <mergeCell ref="W26:AH26"/>
    <mergeCell ref="C27:D27"/>
    <mergeCell ref="E27:O27"/>
    <mergeCell ref="P27:R27"/>
    <mergeCell ref="U27:V27"/>
    <mergeCell ref="W27:AH27"/>
    <mergeCell ref="C28:D28"/>
    <mergeCell ref="E28:O28"/>
    <mergeCell ref="P28:R28"/>
    <mergeCell ref="U28:V28"/>
    <mergeCell ref="W28:AH28"/>
    <mergeCell ref="C29:D29"/>
    <mergeCell ref="E29:O29"/>
    <mergeCell ref="P29:R29"/>
    <mergeCell ref="U29:V29"/>
    <mergeCell ref="W29:AH29"/>
    <mergeCell ref="C30:D30"/>
    <mergeCell ref="E30:O30"/>
    <mergeCell ref="P30:R30"/>
    <mergeCell ref="U30:V30"/>
    <mergeCell ref="W30:AH30"/>
    <mergeCell ref="C31:D31"/>
    <mergeCell ref="E31:O31"/>
    <mergeCell ref="P31:R31"/>
    <mergeCell ref="U31:V31"/>
    <mergeCell ref="W31:AH31"/>
    <mergeCell ref="C32:D32"/>
    <mergeCell ref="E32:O32"/>
    <mergeCell ref="P32:R32"/>
    <mergeCell ref="U32:V32"/>
    <mergeCell ref="W32:AH32"/>
    <mergeCell ref="C33:D33"/>
    <mergeCell ref="E33:O33"/>
    <mergeCell ref="P33:R33"/>
    <mergeCell ref="U33:V33"/>
    <mergeCell ref="W33:AH33"/>
    <mergeCell ref="C34:D34"/>
    <mergeCell ref="E34:O34"/>
    <mergeCell ref="P34:R34"/>
    <mergeCell ref="U34:V34"/>
    <mergeCell ref="W34:AH34"/>
    <mergeCell ref="C35:D35"/>
    <mergeCell ref="E35:O35"/>
    <mergeCell ref="P35:R35"/>
    <mergeCell ref="U35:V35"/>
    <mergeCell ref="W35:AH35"/>
    <mergeCell ref="C36:D36"/>
    <mergeCell ref="E36:O36"/>
    <mergeCell ref="P36:R36"/>
    <mergeCell ref="U36:V36"/>
    <mergeCell ref="W36:AH36"/>
    <mergeCell ref="C37:D37"/>
    <mergeCell ref="E37:O37"/>
    <mergeCell ref="P37:R37"/>
    <mergeCell ref="U37:V37"/>
    <mergeCell ref="W37:AH37"/>
    <mergeCell ref="C38:D38"/>
    <mergeCell ref="E38:O38"/>
    <mergeCell ref="P38:R38"/>
    <mergeCell ref="U38:V38"/>
    <mergeCell ref="W38:AH38"/>
    <mergeCell ref="C39:D39"/>
    <mergeCell ref="E39:O39"/>
    <mergeCell ref="P39:R39"/>
    <mergeCell ref="U39:V39"/>
    <mergeCell ref="W39:AH39"/>
    <mergeCell ref="C40:D40"/>
    <mergeCell ref="E40:O40"/>
    <mergeCell ref="P40:R40"/>
    <mergeCell ref="U40:V40"/>
    <mergeCell ref="W40:AH40"/>
    <mergeCell ref="C41:D41"/>
    <mergeCell ref="E41:O41"/>
    <mergeCell ref="P41:R41"/>
    <mergeCell ref="U41:V41"/>
    <mergeCell ref="W41:AH41"/>
    <mergeCell ref="C42:D42"/>
    <mergeCell ref="E42:O42"/>
    <mergeCell ref="P42:R42"/>
    <mergeCell ref="U42:V42"/>
    <mergeCell ref="W42:AH42"/>
    <mergeCell ref="C43:D43"/>
    <mergeCell ref="E43:O43"/>
    <mergeCell ref="P43:R43"/>
    <mergeCell ref="U43:V43"/>
    <mergeCell ref="W43:AH43"/>
    <mergeCell ref="C44:D44"/>
    <mergeCell ref="E44:O44"/>
    <mergeCell ref="P44:R44"/>
    <mergeCell ref="U44:V44"/>
    <mergeCell ref="W44:AH44"/>
    <mergeCell ref="C45:D45"/>
    <mergeCell ref="E45:O45"/>
    <mergeCell ref="P45:R45"/>
    <mergeCell ref="U45:V45"/>
    <mergeCell ref="W45:AH45"/>
    <mergeCell ref="C46:D46"/>
    <mergeCell ref="E46:O46"/>
    <mergeCell ref="P46:R46"/>
    <mergeCell ref="U46:V46"/>
    <mergeCell ref="W46:AH46"/>
    <mergeCell ref="C47:D47"/>
    <mergeCell ref="E47:O47"/>
    <mergeCell ref="P47:R47"/>
    <mergeCell ref="U47:V47"/>
    <mergeCell ref="W47:AH47"/>
    <mergeCell ref="C51:AG51"/>
    <mergeCell ref="C53:R53"/>
    <mergeCell ref="U53:AI53"/>
    <mergeCell ref="C54:D54"/>
    <mergeCell ref="E54:O54"/>
    <mergeCell ref="P54:R54"/>
    <mergeCell ref="U54:V54"/>
    <mergeCell ref="W54:AH54"/>
    <mergeCell ref="C48:D48"/>
    <mergeCell ref="E48:O48"/>
    <mergeCell ref="P48:R48"/>
    <mergeCell ref="U48:V48"/>
    <mergeCell ref="W48:AH48"/>
    <mergeCell ref="C49:D49"/>
    <mergeCell ref="E49:O49"/>
    <mergeCell ref="P49:R49"/>
    <mergeCell ref="U49:V49"/>
    <mergeCell ref="W49:AH49"/>
    <mergeCell ref="C57:D57"/>
    <mergeCell ref="E57:O57"/>
    <mergeCell ref="P57:R57"/>
    <mergeCell ref="U57:V57"/>
    <mergeCell ref="W57:AH57"/>
    <mergeCell ref="U58:V58"/>
    <mergeCell ref="W58:AH58"/>
    <mergeCell ref="C55:D55"/>
    <mergeCell ref="E55:O55"/>
    <mergeCell ref="P55:R55"/>
    <mergeCell ref="U55:V55"/>
    <mergeCell ref="W55:AH55"/>
    <mergeCell ref="C56:D56"/>
    <mergeCell ref="E56:O56"/>
    <mergeCell ref="P56:R56"/>
    <mergeCell ref="U56:V56"/>
    <mergeCell ref="W56:AH56"/>
    <mergeCell ref="T59:T60"/>
    <mergeCell ref="U59:V60"/>
    <mergeCell ref="W59:AH60"/>
    <mergeCell ref="AI59:AI60"/>
    <mergeCell ref="B60:B61"/>
    <mergeCell ref="C60:R61"/>
    <mergeCell ref="T61:T62"/>
    <mergeCell ref="U61:V62"/>
    <mergeCell ref="W61:AH62"/>
    <mergeCell ref="AI61:AI62"/>
    <mergeCell ref="W63:AH64"/>
    <mergeCell ref="AI63:AI64"/>
    <mergeCell ref="B64:B65"/>
    <mergeCell ref="C64:D65"/>
    <mergeCell ref="E64:O65"/>
    <mergeCell ref="P64:R65"/>
    <mergeCell ref="T65:T66"/>
    <mergeCell ref="U65:V66"/>
    <mergeCell ref="W65:AH66"/>
    <mergeCell ref="AI65:AI66"/>
    <mergeCell ref="B62:B63"/>
    <mergeCell ref="C62:D63"/>
    <mergeCell ref="E62:O63"/>
    <mergeCell ref="P62:R63"/>
    <mergeCell ref="T63:T64"/>
    <mergeCell ref="U63:V64"/>
    <mergeCell ref="U71:V71"/>
    <mergeCell ref="W71:AH71"/>
    <mergeCell ref="U72:V72"/>
    <mergeCell ref="W72:AH72"/>
    <mergeCell ref="U73:V73"/>
    <mergeCell ref="W73:AH73"/>
    <mergeCell ref="W67:AH68"/>
    <mergeCell ref="AI67:AI68"/>
    <mergeCell ref="B68:B69"/>
    <mergeCell ref="C68:D69"/>
    <mergeCell ref="E68:O69"/>
    <mergeCell ref="P68:R69"/>
    <mergeCell ref="T69:T70"/>
    <mergeCell ref="U69:V70"/>
    <mergeCell ref="W69:AH70"/>
    <mergeCell ref="AI69:AI70"/>
    <mergeCell ref="B66:B67"/>
    <mergeCell ref="C66:D67"/>
    <mergeCell ref="E66:O67"/>
    <mergeCell ref="P66:R67"/>
    <mergeCell ref="T67:T68"/>
    <mergeCell ref="U67:V68"/>
    <mergeCell ref="U77:V77"/>
    <mergeCell ref="W77:AH77"/>
    <mergeCell ref="U78:V78"/>
    <mergeCell ref="W78:AH78"/>
    <mergeCell ref="U74:V74"/>
    <mergeCell ref="W74:AH74"/>
    <mergeCell ref="U75:V75"/>
    <mergeCell ref="W75:AH75"/>
    <mergeCell ref="U76:V76"/>
    <mergeCell ref="W76:AH76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F1" zoomScale="85" zoomScaleNormal="85" workbookViewId="0">
      <pane ySplit="1785" topLeftCell="A49" activePane="bottomLeft"/>
      <selection activeCell="B1" sqref="B1"/>
      <selection pane="bottomLeft" activeCell="R64" sqref="R64"/>
    </sheetView>
  </sheetViews>
  <sheetFormatPr defaultRowHeight="12.75" x14ac:dyDescent="0.2"/>
  <cols>
    <col min="1" max="1" width="2.7109375" style="48" hidden="1" customWidth="1"/>
    <col min="2" max="4" width="0.28515625" style="48" customWidth="1"/>
    <col min="5" max="5" width="19.42578125" style="48" bestFit="1" customWidth="1"/>
    <col min="6" max="6" width="65.140625" style="48" bestFit="1" customWidth="1"/>
    <col min="7" max="7" width="8.7109375" style="48" bestFit="1" customWidth="1"/>
    <col min="8" max="8" width="12.5703125" style="48" bestFit="1" customWidth="1"/>
    <col min="9" max="9" width="11.85546875" style="48" bestFit="1" customWidth="1"/>
    <col min="10" max="10" width="11.7109375" style="48" customWidth="1"/>
    <col min="11" max="11" width="11.7109375" style="48" bestFit="1" customWidth="1"/>
    <col min="12" max="12" width="12.28515625" style="48" bestFit="1" customWidth="1"/>
    <col min="13" max="13" width="10.5703125" style="48" customWidth="1"/>
    <col min="14" max="14" width="11" style="48" customWidth="1"/>
    <col min="15" max="15" width="10.85546875" style="48" customWidth="1"/>
    <col min="16" max="16" width="15.7109375" style="48" customWidth="1"/>
    <col min="17" max="17" width="17.140625" style="48" bestFit="1" customWidth="1"/>
    <col min="18" max="18" width="10.28515625" style="48" bestFit="1" customWidth="1"/>
    <col min="19" max="19" width="10.7109375" style="48" bestFit="1" customWidth="1"/>
    <col min="20" max="256" width="9.140625" style="48"/>
    <col min="257" max="257" width="2.7109375" style="48" customWidth="1"/>
    <col min="258" max="260" width="0.28515625" style="48" customWidth="1"/>
    <col min="261" max="261" width="19.42578125" style="48" bestFit="1" customWidth="1"/>
    <col min="262" max="262" width="65.140625" style="48" bestFit="1" customWidth="1"/>
    <col min="263" max="263" width="8.7109375" style="48" bestFit="1" customWidth="1"/>
    <col min="264" max="264" width="12.5703125" style="48" bestFit="1" customWidth="1"/>
    <col min="265" max="265" width="11.85546875" style="48" bestFit="1" customWidth="1"/>
    <col min="266" max="266" width="11.7109375" style="48" customWidth="1"/>
    <col min="267" max="267" width="11.7109375" style="48" bestFit="1" customWidth="1"/>
    <col min="268" max="268" width="12.28515625" style="48" bestFit="1" customWidth="1"/>
    <col min="269" max="269" width="10.5703125" style="48" customWidth="1"/>
    <col min="270" max="270" width="11" style="48" customWidth="1"/>
    <col min="271" max="271" width="10.85546875" style="48" customWidth="1"/>
    <col min="272" max="272" width="14.7109375" style="48" customWidth="1"/>
    <col min="273" max="273" width="17.28515625" style="48" bestFit="1" customWidth="1"/>
    <col min="274" max="274" width="10.28515625" style="48" bestFit="1" customWidth="1"/>
    <col min="275" max="275" width="10.7109375" style="48" bestFit="1" customWidth="1"/>
    <col min="276" max="512" width="9.140625" style="48"/>
    <col min="513" max="513" width="2.7109375" style="48" customWidth="1"/>
    <col min="514" max="516" width="0.28515625" style="48" customWidth="1"/>
    <col min="517" max="517" width="19.42578125" style="48" bestFit="1" customWidth="1"/>
    <col min="518" max="518" width="65.140625" style="48" bestFit="1" customWidth="1"/>
    <col min="519" max="519" width="8.7109375" style="48" bestFit="1" customWidth="1"/>
    <col min="520" max="520" width="12.5703125" style="48" bestFit="1" customWidth="1"/>
    <col min="521" max="521" width="11.85546875" style="48" bestFit="1" customWidth="1"/>
    <col min="522" max="522" width="11.7109375" style="48" customWidth="1"/>
    <col min="523" max="523" width="11.7109375" style="48" bestFit="1" customWidth="1"/>
    <col min="524" max="524" width="12.28515625" style="48" bestFit="1" customWidth="1"/>
    <col min="525" max="525" width="10.5703125" style="48" customWidth="1"/>
    <col min="526" max="526" width="11" style="48" customWidth="1"/>
    <col min="527" max="527" width="10.85546875" style="48" customWidth="1"/>
    <col min="528" max="528" width="14.7109375" style="48" customWidth="1"/>
    <col min="529" max="529" width="17.28515625" style="48" bestFit="1" customWidth="1"/>
    <col min="530" max="530" width="10.28515625" style="48" bestFit="1" customWidth="1"/>
    <col min="531" max="531" width="10.7109375" style="48" bestFit="1" customWidth="1"/>
    <col min="532" max="768" width="9.140625" style="48"/>
    <col min="769" max="769" width="2.7109375" style="48" customWidth="1"/>
    <col min="770" max="772" width="0.28515625" style="48" customWidth="1"/>
    <col min="773" max="773" width="19.42578125" style="48" bestFit="1" customWidth="1"/>
    <col min="774" max="774" width="65.140625" style="48" bestFit="1" customWidth="1"/>
    <col min="775" max="775" width="8.7109375" style="48" bestFit="1" customWidth="1"/>
    <col min="776" max="776" width="12.5703125" style="48" bestFit="1" customWidth="1"/>
    <col min="777" max="777" width="11.85546875" style="48" bestFit="1" customWidth="1"/>
    <col min="778" max="778" width="11.7109375" style="48" customWidth="1"/>
    <col min="779" max="779" width="11.7109375" style="48" bestFit="1" customWidth="1"/>
    <col min="780" max="780" width="12.28515625" style="48" bestFit="1" customWidth="1"/>
    <col min="781" max="781" width="10.5703125" style="48" customWidth="1"/>
    <col min="782" max="782" width="11" style="48" customWidth="1"/>
    <col min="783" max="783" width="10.85546875" style="48" customWidth="1"/>
    <col min="784" max="784" width="14.7109375" style="48" customWidth="1"/>
    <col min="785" max="785" width="17.28515625" style="48" bestFit="1" customWidth="1"/>
    <col min="786" max="786" width="10.28515625" style="48" bestFit="1" customWidth="1"/>
    <col min="787" max="787" width="10.7109375" style="48" bestFit="1" customWidth="1"/>
    <col min="788" max="1024" width="9.140625" style="48"/>
    <col min="1025" max="1025" width="2.7109375" style="48" customWidth="1"/>
    <col min="1026" max="1028" width="0.28515625" style="48" customWidth="1"/>
    <col min="1029" max="1029" width="19.42578125" style="48" bestFit="1" customWidth="1"/>
    <col min="1030" max="1030" width="65.140625" style="48" bestFit="1" customWidth="1"/>
    <col min="1031" max="1031" width="8.7109375" style="48" bestFit="1" customWidth="1"/>
    <col min="1032" max="1032" width="12.5703125" style="48" bestFit="1" customWidth="1"/>
    <col min="1033" max="1033" width="11.85546875" style="48" bestFit="1" customWidth="1"/>
    <col min="1034" max="1034" width="11.7109375" style="48" customWidth="1"/>
    <col min="1035" max="1035" width="11.7109375" style="48" bestFit="1" customWidth="1"/>
    <col min="1036" max="1036" width="12.28515625" style="48" bestFit="1" customWidth="1"/>
    <col min="1037" max="1037" width="10.5703125" style="48" customWidth="1"/>
    <col min="1038" max="1038" width="11" style="48" customWidth="1"/>
    <col min="1039" max="1039" width="10.85546875" style="48" customWidth="1"/>
    <col min="1040" max="1040" width="14.7109375" style="48" customWidth="1"/>
    <col min="1041" max="1041" width="17.28515625" style="48" bestFit="1" customWidth="1"/>
    <col min="1042" max="1042" width="10.28515625" style="48" bestFit="1" customWidth="1"/>
    <col min="1043" max="1043" width="10.7109375" style="48" bestFit="1" customWidth="1"/>
    <col min="1044" max="1280" width="9.140625" style="48"/>
    <col min="1281" max="1281" width="2.7109375" style="48" customWidth="1"/>
    <col min="1282" max="1284" width="0.28515625" style="48" customWidth="1"/>
    <col min="1285" max="1285" width="19.42578125" style="48" bestFit="1" customWidth="1"/>
    <col min="1286" max="1286" width="65.140625" style="48" bestFit="1" customWidth="1"/>
    <col min="1287" max="1287" width="8.7109375" style="48" bestFit="1" customWidth="1"/>
    <col min="1288" max="1288" width="12.5703125" style="48" bestFit="1" customWidth="1"/>
    <col min="1289" max="1289" width="11.85546875" style="48" bestFit="1" customWidth="1"/>
    <col min="1290" max="1290" width="11.7109375" style="48" customWidth="1"/>
    <col min="1291" max="1291" width="11.7109375" style="48" bestFit="1" customWidth="1"/>
    <col min="1292" max="1292" width="12.28515625" style="48" bestFit="1" customWidth="1"/>
    <col min="1293" max="1293" width="10.5703125" style="48" customWidth="1"/>
    <col min="1294" max="1294" width="11" style="48" customWidth="1"/>
    <col min="1295" max="1295" width="10.85546875" style="48" customWidth="1"/>
    <col min="1296" max="1296" width="14.7109375" style="48" customWidth="1"/>
    <col min="1297" max="1297" width="17.28515625" style="48" bestFit="1" customWidth="1"/>
    <col min="1298" max="1298" width="10.28515625" style="48" bestFit="1" customWidth="1"/>
    <col min="1299" max="1299" width="10.7109375" style="48" bestFit="1" customWidth="1"/>
    <col min="1300" max="1536" width="9.140625" style="48"/>
    <col min="1537" max="1537" width="2.7109375" style="48" customWidth="1"/>
    <col min="1538" max="1540" width="0.28515625" style="48" customWidth="1"/>
    <col min="1541" max="1541" width="19.42578125" style="48" bestFit="1" customWidth="1"/>
    <col min="1542" max="1542" width="65.140625" style="48" bestFit="1" customWidth="1"/>
    <col min="1543" max="1543" width="8.7109375" style="48" bestFit="1" customWidth="1"/>
    <col min="1544" max="1544" width="12.5703125" style="48" bestFit="1" customWidth="1"/>
    <col min="1545" max="1545" width="11.85546875" style="48" bestFit="1" customWidth="1"/>
    <col min="1546" max="1546" width="11.7109375" style="48" customWidth="1"/>
    <col min="1547" max="1547" width="11.7109375" style="48" bestFit="1" customWidth="1"/>
    <col min="1548" max="1548" width="12.28515625" style="48" bestFit="1" customWidth="1"/>
    <col min="1549" max="1549" width="10.5703125" style="48" customWidth="1"/>
    <col min="1550" max="1550" width="11" style="48" customWidth="1"/>
    <col min="1551" max="1551" width="10.85546875" style="48" customWidth="1"/>
    <col min="1552" max="1552" width="14.7109375" style="48" customWidth="1"/>
    <col min="1553" max="1553" width="17.28515625" style="48" bestFit="1" customWidth="1"/>
    <col min="1554" max="1554" width="10.28515625" style="48" bestFit="1" customWidth="1"/>
    <col min="1555" max="1555" width="10.7109375" style="48" bestFit="1" customWidth="1"/>
    <col min="1556" max="1792" width="9.140625" style="48"/>
    <col min="1793" max="1793" width="2.7109375" style="48" customWidth="1"/>
    <col min="1794" max="1796" width="0.28515625" style="48" customWidth="1"/>
    <col min="1797" max="1797" width="19.42578125" style="48" bestFit="1" customWidth="1"/>
    <col min="1798" max="1798" width="65.140625" style="48" bestFit="1" customWidth="1"/>
    <col min="1799" max="1799" width="8.7109375" style="48" bestFit="1" customWidth="1"/>
    <col min="1800" max="1800" width="12.5703125" style="48" bestFit="1" customWidth="1"/>
    <col min="1801" max="1801" width="11.85546875" style="48" bestFit="1" customWidth="1"/>
    <col min="1802" max="1802" width="11.7109375" style="48" customWidth="1"/>
    <col min="1803" max="1803" width="11.7109375" style="48" bestFit="1" customWidth="1"/>
    <col min="1804" max="1804" width="12.28515625" style="48" bestFit="1" customWidth="1"/>
    <col min="1805" max="1805" width="10.5703125" style="48" customWidth="1"/>
    <col min="1806" max="1806" width="11" style="48" customWidth="1"/>
    <col min="1807" max="1807" width="10.85546875" style="48" customWidth="1"/>
    <col min="1808" max="1808" width="14.7109375" style="48" customWidth="1"/>
    <col min="1809" max="1809" width="17.28515625" style="48" bestFit="1" customWidth="1"/>
    <col min="1810" max="1810" width="10.28515625" style="48" bestFit="1" customWidth="1"/>
    <col min="1811" max="1811" width="10.7109375" style="48" bestFit="1" customWidth="1"/>
    <col min="1812" max="2048" width="9.140625" style="48"/>
    <col min="2049" max="2049" width="2.7109375" style="48" customWidth="1"/>
    <col min="2050" max="2052" width="0.28515625" style="48" customWidth="1"/>
    <col min="2053" max="2053" width="19.42578125" style="48" bestFit="1" customWidth="1"/>
    <col min="2054" max="2054" width="65.140625" style="48" bestFit="1" customWidth="1"/>
    <col min="2055" max="2055" width="8.7109375" style="48" bestFit="1" customWidth="1"/>
    <col min="2056" max="2056" width="12.5703125" style="48" bestFit="1" customWidth="1"/>
    <col min="2057" max="2057" width="11.85546875" style="48" bestFit="1" customWidth="1"/>
    <col min="2058" max="2058" width="11.7109375" style="48" customWidth="1"/>
    <col min="2059" max="2059" width="11.7109375" style="48" bestFit="1" customWidth="1"/>
    <col min="2060" max="2060" width="12.28515625" style="48" bestFit="1" customWidth="1"/>
    <col min="2061" max="2061" width="10.5703125" style="48" customWidth="1"/>
    <col min="2062" max="2062" width="11" style="48" customWidth="1"/>
    <col min="2063" max="2063" width="10.85546875" style="48" customWidth="1"/>
    <col min="2064" max="2064" width="14.7109375" style="48" customWidth="1"/>
    <col min="2065" max="2065" width="17.28515625" style="48" bestFit="1" customWidth="1"/>
    <col min="2066" max="2066" width="10.28515625" style="48" bestFit="1" customWidth="1"/>
    <col min="2067" max="2067" width="10.7109375" style="48" bestFit="1" customWidth="1"/>
    <col min="2068" max="2304" width="9.140625" style="48"/>
    <col min="2305" max="2305" width="2.7109375" style="48" customWidth="1"/>
    <col min="2306" max="2308" width="0.28515625" style="48" customWidth="1"/>
    <col min="2309" max="2309" width="19.42578125" style="48" bestFit="1" customWidth="1"/>
    <col min="2310" max="2310" width="65.140625" style="48" bestFit="1" customWidth="1"/>
    <col min="2311" max="2311" width="8.7109375" style="48" bestFit="1" customWidth="1"/>
    <col min="2312" max="2312" width="12.5703125" style="48" bestFit="1" customWidth="1"/>
    <col min="2313" max="2313" width="11.85546875" style="48" bestFit="1" customWidth="1"/>
    <col min="2314" max="2314" width="11.7109375" style="48" customWidth="1"/>
    <col min="2315" max="2315" width="11.7109375" style="48" bestFit="1" customWidth="1"/>
    <col min="2316" max="2316" width="12.28515625" style="48" bestFit="1" customWidth="1"/>
    <col min="2317" max="2317" width="10.5703125" style="48" customWidth="1"/>
    <col min="2318" max="2318" width="11" style="48" customWidth="1"/>
    <col min="2319" max="2319" width="10.85546875" style="48" customWidth="1"/>
    <col min="2320" max="2320" width="14.7109375" style="48" customWidth="1"/>
    <col min="2321" max="2321" width="17.28515625" style="48" bestFit="1" customWidth="1"/>
    <col min="2322" max="2322" width="10.28515625" style="48" bestFit="1" customWidth="1"/>
    <col min="2323" max="2323" width="10.7109375" style="48" bestFit="1" customWidth="1"/>
    <col min="2324" max="2560" width="9.140625" style="48"/>
    <col min="2561" max="2561" width="2.7109375" style="48" customWidth="1"/>
    <col min="2562" max="2564" width="0.28515625" style="48" customWidth="1"/>
    <col min="2565" max="2565" width="19.42578125" style="48" bestFit="1" customWidth="1"/>
    <col min="2566" max="2566" width="65.140625" style="48" bestFit="1" customWidth="1"/>
    <col min="2567" max="2567" width="8.7109375" style="48" bestFit="1" customWidth="1"/>
    <col min="2568" max="2568" width="12.5703125" style="48" bestFit="1" customWidth="1"/>
    <col min="2569" max="2569" width="11.85546875" style="48" bestFit="1" customWidth="1"/>
    <col min="2570" max="2570" width="11.7109375" style="48" customWidth="1"/>
    <col min="2571" max="2571" width="11.7109375" style="48" bestFit="1" customWidth="1"/>
    <col min="2572" max="2572" width="12.28515625" style="48" bestFit="1" customWidth="1"/>
    <col min="2573" max="2573" width="10.5703125" style="48" customWidth="1"/>
    <col min="2574" max="2574" width="11" style="48" customWidth="1"/>
    <col min="2575" max="2575" width="10.85546875" style="48" customWidth="1"/>
    <col min="2576" max="2576" width="14.7109375" style="48" customWidth="1"/>
    <col min="2577" max="2577" width="17.28515625" style="48" bestFit="1" customWidth="1"/>
    <col min="2578" max="2578" width="10.28515625" style="48" bestFit="1" customWidth="1"/>
    <col min="2579" max="2579" width="10.7109375" style="48" bestFit="1" customWidth="1"/>
    <col min="2580" max="2816" width="9.140625" style="48"/>
    <col min="2817" max="2817" width="2.7109375" style="48" customWidth="1"/>
    <col min="2818" max="2820" width="0.28515625" style="48" customWidth="1"/>
    <col min="2821" max="2821" width="19.42578125" style="48" bestFit="1" customWidth="1"/>
    <col min="2822" max="2822" width="65.140625" style="48" bestFit="1" customWidth="1"/>
    <col min="2823" max="2823" width="8.7109375" style="48" bestFit="1" customWidth="1"/>
    <col min="2824" max="2824" width="12.5703125" style="48" bestFit="1" customWidth="1"/>
    <col min="2825" max="2825" width="11.85546875" style="48" bestFit="1" customWidth="1"/>
    <col min="2826" max="2826" width="11.7109375" style="48" customWidth="1"/>
    <col min="2827" max="2827" width="11.7109375" style="48" bestFit="1" customWidth="1"/>
    <col min="2828" max="2828" width="12.28515625" style="48" bestFit="1" customWidth="1"/>
    <col min="2829" max="2829" width="10.5703125" style="48" customWidth="1"/>
    <col min="2830" max="2830" width="11" style="48" customWidth="1"/>
    <col min="2831" max="2831" width="10.85546875" style="48" customWidth="1"/>
    <col min="2832" max="2832" width="14.7109375" style="48" customWidth="1"/>
    <col min="2833" max="2833" width="17.28515625" style="48" bestFit="1" customWidth="1"/>
    <col min="2834" max="2834" width="10.28515625" style="48" bestFit="1" customWidth="1"/>
    <col min="2835" max="2835" width="10.7109375" style="48" bestFit="1" customWidth="1"/>
    <col min="2836" max="3072" width="9.140625" style="48"/>
    <col min="3073" max="3073" width="2.7109375" style="48" customWidth="1"/>
    <col min="3074" max="3076" width="0.28515625" style="48" customWidth="1"/>
    <col min="3077" max="3077" width="19.42578125" style="48" bestFit="1" customWidth="1"/>
    <col min="3078" max="3078" width="65.140625" style="48" bestFit="1" customWidth="1"/>
    <col min="3079" max="3079" width="8.7109375" style="48" bestFit="1" customWidth="1"/>
    <col min="3080" max="3080" width="12.5703125" style="48" bestFit="1" customWidth="1"/>
    <col min="3081" max="3081" width="11.85546875" style="48" bestFit="1" customWidth="1"/>
    <col min="3082" max="3082" width="11.7109375" style="48" customWidth="1"/>
    <col min="3083" max="3083" width="11.7109375" style="48" bestFit="1" customWidth="1"/>
    <col min="3084" max="3084" width="12.28515625" style="48" bestFit="1" customWidth="1"/>
    <col min="3085" max="3085" width="10.5703125" style="48" customWidth="1"/>
    <col min="3086" max="3086" width="11" style="48" customWidth="1"/>
    <col min="3087" max="3087" width="10.85546875" style="48" customWidth="1"/>
    <col min="3088" max="3088" width="14.7109375" style="48" customWidth="1"/>
    <col min="3089" max="3089" width="17.28515625" style="48" bestFit="1" customWidth="1"/>
    <col min="3090" max="3090" width="10.28515625" style="48" bestFit="1" customWidth="1"/>
    <col min="3091" max="3091" width="10.7109375" style="48" bestFit="1" customWidth="1"/>
    <col min="3092" max="3328" width="9.140625" style="48"/>
    <col min="3329" max="3329" width="2.7109375" style="48" customWidth="1"/>
    <col min="3330" max="3332" width="0.28515625" style="48" customWidth="1"/>
    <col min="3333" max="3333" width="19.42578125" style="48" bestFit="1" customWidth="1"/>
    <col min="3334" max="3334" width="65.140625" style="48" bestFit="1" customWidth="1"/>
    <col min="3335" max="3335" width="8.7109375" style="48" bestFit="1" customWidth="1"/>
    <col min="3336" max="3336" width="12.5703125" style="48" bestFit="1" customWidth="1"/>
    <col min="3337" max="3337" width="11.85546875" style="48" bestFit="1" customWidth="1"/>
    <col min="3338" max="3338" width="11.7109375" style="48" customWidth="1"/>
    <col min="3339" max="3339" width="11.7109375" style="48" bestFit="1" customWidth="1"/>
    <col min="3340" max="3340" width="12.28515625" style="48" bestFit="1" customWidth="1"/>
    <col min="3341" max="3341" width="10.5703125" style="48" customWidth="1"/>
    <col min="3342" max="3342" width="11" style="48" customWidth="1"/>
    <col min="3343" max="3343" width="10.85546875" style="48" customWidth="1"/>
    <col min="3344" max="3344" width="14.7109375" style="48" customWidth="1"/>
    <col min="3345" max="3345" width="17.28515625" style="48" bestFit="1" customWidth="1"/>
    <col min="3346" max="3346" width="10.28515625" style="48" bestFit="1" customWidth="1"/>
    <col min="3347" max="3347" width="10.7109375" style="48" bestFit="1" customWidth="1"/>
    <col min="3348" max="3584" width="9.140625" style="48"/>
    <col min="3585" max="3585" width="2.7109375" style="48" customWidth="1"/>
    <col min="3586" max="3588" width="0.28515625" style="48" customWidth="1"/>
    <col min="3589" max="3589" width="19.42578125" style="48" bestFit="1" customWidth="1"/>
    <col min="3590" max="3590" width="65.140625" style="48" bestFit="1" customWidth="1"/>
    <col min="3591" max="3591" width="8.7109375" style="48" bestFit="1" customWidth="1"/>
    <col min="3592" max="3592" width="12.5703125" style="48" bestFit="1" customWidth="1"/>
    <col min="3593" max="3593" width="11.85546875" style="48" bestFit="1" customWidth="1"/>
    <col min="3594" max="3594" width="11.7109375" style="48" customWidth="1"/>
    <col min="3595" max="3595" width="11.7109375" style="48" bestFit="1" customWidth="1"/>
    <col min="3596" max="3596" width="12.28515625" style="48" bestFit="1" customWidth="1"/>
    <col min="3597" max="3597" width="10.5703125" style="48" customWidth="1"/>
    <col min="3598" max="3598" width="11" style="48" customWidth="1"/>
    <col min="3599" max="3599" width="10.85546875" style="48" customWidth="1"/>
    <col min="3600" max="3600" width="14.7109375" style="48" customWidth="1"/>
    <col min="3601" max="3601" width="17.28515625" style="48" bestFit="1" customWidth="1"/>
    <col min="3602" max="3602" width="10.28515625" style="48" bestFit="1" customWidth="1"/>
    <col min="3603" max="3603" width="10.7109375" style="48" bestFit="1" customWidth="1"/>
    <col min="3604" max="3840" width="9.140625" style="48"/>
    <col min="3841" max="3841" width="2.7109375" style="48" customWidth="1"/>
    <col min="3842" max="3844" width="0.28515625" style="48" customWidth="1"/>
    <col min="3845" max="3845" width="19.42578125" style="48" bestFit="1" customWidth="1"/>
    <col min="3846" max="3846" width="65.140625" style="48" bestFit="1" customWidth="1"/>
    <col min="3847" max="3847" width="8.7109375" style="48" bestFit="1" customWidth="1"/>
    <col min="3848" max="3848" width="12.5703125" style="48" bestFit="1" customWidth="1"/>
    <col min="3849" max="3849" width="11.85546875" style="48" bestFit="1" customWidth="1"/>
    <col min="3850" max="3850" width="11.7109375" style="48" customWidth="1"/>
    <col min="3851" max="3851" width="11.7109375" style="48" bestFit="1" customWidth="1"/>
    <col min="3852" max="3852" width="12.28515625" style="48" bestFit="1" customWidth="1"/>
    <col min="3853" max="3853" width="10.5703125" style="48" customWidth="1"/>
    <col min="3854" max="3854" width="11" style="48" customWidth="1"/>
    <col min="3855" max="3855" width="10.85546875" style="48" customWidth="1"/>
    <col min="3856" max="3856" width="14.7109375" style="48" customWidth="1"/>
    <col min="3857" max="3857" width="17.28515625" style="48" bestFit="1" customWidth="1"/>
    <col min="3858" max="3858" width="10.28515625" style="48" bestFit="1" customWidth="1"/>
    <col min="3859" max="3859" width="10.7109375" style="48" bestFit="1" customWidth="1"/>
    <col min="3860" max="4096" width="9.140625" style="48"/>
    <col min="4097" max="4097" width="2.7109375" style="48" customWidth="1"/>
    <col min="4098" max="4100" width="0.28515625" style="48" customWidth="1"/>
    <col min="4101" max="4101" width="19.42578125" style="48" bestFit="1" customWidth="1"/>
    <col min="4102" max="4102" width="65.140625" style="48" bestFit="1" customWidth="1"/>
    <col min="4103" max="4103" width="8.7109375" style="48" bestFit="1" customWidth="1"/>
    <col min="4104" max="4104" width="12.5703125" style="48" bestFit="1" customWidth="1"/>
    <col min="4105" max="4105" width="11.85546875" style="48" bestFit="1" customWidth="1"/>
    <col min="4106" max="4106" width="11.7109375" style="48" customWidth="1"/>
    <col min="4107" max="4107" width="11.7109375" style="48" bestFit="1" customWidth="1"/>
    <col min="4108" max="4108" width="12.28515625" style="48" bestFit="1" customWidth="1"/>
    <col min="4109" max="4109" width="10.5703125" style="48" customWidth="1"/>
    <col min="4110" max="4110" width="11" style="48" customWidth="1"/>
    <col min="4111" max="4111" width="10.85546875" style="48" customWidth="1"/>
    <col min="4112" max="4112" width="14.7109375" style="48" customWidth="1"/>
    <col min="4113" max="4113" width="17.28515625" style="48" bestFit="1" customWidth="1"/>
    <col min="4114" max="4114" width="10.28515625" style="48" bestFit="1" customWidth="1"/>
    <col min="4115" max="4115" width="10.7109375" style="48" bestFit="1" customWidth="1"/>
    <col min="4116" max="4352" width="9.140625" style="48"/>
    <col min="4353" max="4353" width="2.7109375" style="48" customWidth="1"/>
    <col min="4354" max="4356" width="0.28515625" style="48" customWidth="1"/>
    <col min="4357" max="4357" width="19.42578125" style="48" bestFit="1" customWidth="1"/>
    <col min="4358" max="4358" width="65.140625" style="48" bestFit="1" customWidth="1"/>
    <col min="4359" max="4359" width="8.7109375" style="48" bestFit="1" customWidth="1"/>
    <col min="4360" max="4360" width="12.5703125" style="48" bestFit="1" customWidth="1"/>
    <col min="4361" max="4361" width="11.85546875" style="48" bestFit="1" customWidth="1"/>
    <col min="4362" max="4362" width="11.7109375" style="48" customWidth="1"/>
    <col min="4363" max="4363" width="11.7109375" style="48" bestFit="1" customWidth="1"/>
    <col min="4364" max="4364" width="12.28515625" style="48" bestFit="1" customWidth="1"/>
    <col min="4365" max="4365" width="10.5703125" style="48" customWidth="1"/>
    <col min="4366" max="4366" width="11" style="48" customWidth="1"/>
    <col min="4367" max="4367" width="10.85546875" style="48" customWidth="1"/>
    <col min="4368" max="4368" width="14.7109375" style="48" customWidth="1"/>
    <col min="4369" max="4369" width="17.28515625" style="48" bestFit="1" customWidth="1"/>
    <col min="4370" max="4370" width="10.28515625" style="48" bestFit="1" customWidth="1"/>
    <col min="4371" max="4371" width="10.7109375" style="48" bestFit="1" customWidth="1"/>
    <col min="4372" max="4608" width="9.140625" style="48"/>
    <col min="4609" max="4609" width="2.7109375" style="48" customWidth="1"/>
    <col min="4610" max="4612" width="0.28515625" style="48" customWidth="1"/>
    <col min="4613" max="4613" width="19.42578125" style="48" bestFit="1" customWidth="1"/>
    <col min="4614" max="4614" width="65.140625" style="48" bestFit="1" customWidth="1"/>
    <col min="4615" max="4615" width="8.7109375" style="48" bestFit="1" customWidth="1"/>
    <col min="4616" max="4616" width="12.5703125" style="48" bestFit="1" customWidth="1"/>
    <col min="4617" max="4617" width="11.85546875" style="48" bestFit="1" customWidth="1"/>
    <col min="4618" max="4618" width="11.7109375" style="48" customWidth="1"/>
    <col min="4619" max="4619" width="11.7109375" style="48" bestFit="1" customWidth="1"/>
    <col min="4620" max="4620" width="12.28515625" style="48" bestFit="1" customWidth="1"/>
    <col min="4621" max="4621" width="10.5703125" style="48" customWidth="1"/>
    <col min="4622" max="4622" width="11" style="48" customWidth="1"/>
    <col min="4623" max="4623" width="10.85546875" style="48" customWidth="1"/>
    <col min="4624" max="4624" width="14.7109375" style="48" customWidth="1"/>
    <col min="4625" max="4625" width="17.28515625" style="48" bestFit="1" customWidth="1"/>
    <col min="4626" max="4626" width="10.28515625" style="48" bestFit="1" customWidth="1"/>
    <col min="4627" max="4627" width="10.7109375" style="48" bestFit="1" customWidth="1"/>
    <col min="4628" max="4864" width="9.140625" style="48"/>
    <col min="4865" max="4865" width="2.7109375" style="48" customWidth="1"/>
    <col min="4866" max="4868" width="0.28515625" style="48" customWidth="1"/>
    <col min="4869" max="4869" width="19.42578125" style="48" bestFit="1" customWidth="1"/>
    <col min="4870" max="4870" width="65.140625" style="48" bestFit="1" customWidth="1"/>
    <col min="4871" max="4871" width="8.7109375" style="48" bestFit="1" customWidth="1"/>
    <col min="4872" max="4872" width="12.5703125" style="48" bestFit="1" customWidth="1"/>
    <col min="4873" max="4873" width="11.85546875" style="48" bestFit="1" customWidth="1"/>
    <col min="4874" max="4874" width="11.7109375" style="48" customWidth="1"/>
    <col min="4875" max="4875" width="11.7109375" style="48" bestFit="1" customWidth="1"/>
    <col min="4876" max="4876" width="12.28515625" style="48" bestFit="1" customWidth="1"/>
    <col min="4877" max="4877" width="10.5703125" style="48" customWidth="1"/>
    <col min="4878" max="4878" width="11" style="48" customWidth="1"/>
    <col min="4879" max="4879" width="10.85546875" style="48" customWidth="1"/>
    <col min="4880" max="4880" width="14.7109375" style="48" customWidth="1"/>
    <col min="4881" max="4881" width="17.28515625" style="48" bestFit="1" customWidth="1"/>
    <col min="4882" max="4882" width="10.28515625" style="48" bestFit="1" customWidth="1"/>
    <col min="4883" max="4883" width="10.7109375" style="48" bestFit="1" customWidth="1"/>
    <col min="4884" max="5120" width="9.140625" style="48"/>
    <col min="5121" max="5121" width="2.7109375" style="48" customWidth="1"/>
    <col min="5122" max="5124" width="0.28515625" style="48" customWidth="1"/>
    <col min="5125" max="5125" width="19.42578125" style="48" bestFit="1" customWidth="1"/>
    <col min="5126" max="5126" width="65.140625" style="48" bestFit="1" customWidth="1"/>
    <col min="5127" max="5127" width="8.7109375" style="48" bestFit="1" customWidth="1"/>
    <col min="5128" max="5128" width="12.5703125" style="48" bestFit="1" customWidth="1"/>
    <col min="5129" max="5129" width="11.85546875" style="48" bestFit="1" customWidth="1"/>
    <col min="5130" max="5130" width="11.7109375" style="48" customWidth="1"/>
    <col min="5131" max="5131" width="11.7109375" style="48" bestFit="1" customWidth="1"/>
    <col min="5132" max="5132" width="12.28515625" style="48" bestFit="1" customWidth="1"/>
    <col min="5133" max="5133" width="10.5703125" style="48" customWidth="1"/>
    <col min="5134" max="5134" width="11" style="48" customWidth="1"/>
    <col min="5135" max="5135" width="10.85546875" style="48" customWidth="1"/>
    <col min="5136" max="5136" width="14.7109375" style="48" customWidth="1"/>
    <col min="5137" max="5137" width="17.28515625" style="48" bestFit="1" customWidth="1"/>
    <col min="5138" max="5138" width="10.28515625" style="48" bestFit="1" customWidth="1"/>
    <col min="5139" max="5139" width="10.7109375" style="48" bestFit="1" customWidth="1"/>
    <col min="5140" max="5376" width="9.140625" style="48"/>
    <col min="5377" max="5377" width="2.7109375" style="48" customWidth="1"/>
    <col min="5378" max="5380" width="0.28515625" style="48" customWidth="1"/>
    <col min="5381" max="5381" width="19.42578125" style="48" bestFit="1" customWidth="1"/>
    <col min="5382" max="5382" width="65.140625" style="48" bestFit="1" customWidth="1"/>
    <col min="5383" max="5383" width="8.7109375" style="48" bestFit="1" customWidth="1"/>
    <col min="5384" max="5384" width="12.5703125" style="48" bestFit="1" customWidth="1"/>
    <col min="5385" max="5385" width="11.85546875" style="48" bestFit="1" customWidth="1"/>
    <col min="5386" max="5386" width="11.7109375" style="48" customWidth="1"/>
    <col min="5387" max="5387" width="11.7109375" style="48" bestFit="1" customWidth="1"/>
    <col min="5388" max="5388" width="12.28515625" style="48" bestFit="1" customWidth="1"/>
    <col min="5389" max="5389" width="10.5703125" style="48" customWidth="1"/>
    <col min="5390" max="5390" width="11" style="48" customWidth="1"/>
    <col min="5391" max="5391" width="10.85546875" style="48" customWidth="1"/>
    <col min="5392" max="5392" width="14.7109375" style="48" customWidth="1"/>
    <col min="5393" max="5393" width="17.28515625" style="48" bestFit="1" customWidth="1"/>
    <col min="5394" max="5394" width="10.28515625" style="48" bestFit="1" customWidth="1"/>
    <col min="5395" max="5395" width="10.7109375" style="48" bestFit="1" customWidth="1"/>
    <col min="5396" max="5632" width="9.140625" style="48"/>
    <col min="5633" max="5633" width="2.7109375" style="48" customWidth="1"/>
    <col min="5634" max="5636" width="0.28515625" style="48" customWidth="1"/>
    <col min="5637" max="5637" width="19.42578125" style="48" bestFit="1" customWidth="1"/>
    <col min="5638" max="5638" width="65.140625" style="48" bestFit="1" customWidth="1"/>
    <col min="5639" max="5639" width="8.7109375" style="48" bestFit="1" customWidth="1"/>
    <col min="5640" max="5640" width="12.5703125" style="48" bestFit="1" customWidth="1"/>
    <col min="5641" max="5641" width="11.85546875" style="48" bestFit="1" customWidth="1"/>
    <col min="5642" max="5642" width="11.7109375" style="48" customWidth="1"/>
    <col min="5643" max="5643" width="11.7109375" style="48" bestFit="1" customWidth="1"/>
    <col min="5644" max="5644" width="12.28515625" style="48" bestFit="1" customWidth="1"/>
    <col min="5645" max="5645" width="10.5703125" style="48" customWidth="1"/>
    <col min="5646" max="5646" width="11" style="48" customWidth="1"/>
    <col min="5647" max="5647" width="10.85546875" style="48" customWidth="1"/>
    <col min="5648" max="5648" width="14.7109375" style="48" customWidth="1"/>
    <col min="5649" max="5649" width="17.28515625" style="48" bestFit="1" customWidth="1"/>
    <col min="5650" max="5650" width="10.28515625" style="48" bestFit="1" customWidth="1"/>
    <col min="5651" max="5651" width="10.7109375" style="48" bestFit="1" customWidth="1"/>
    <col min="5652" max="5888" width="9.140625" style="48"/>
    <col min="5889" max="5889" width="2.7109375" style="48" customWidth="1"/>
    <col min="5890" max="5892" width="0.28515625" style="48" customWidth="1"/>
    <col min="5893" max="5893" width="19.42578125" style="48" bestFit="1" customWidth="1"/>
    <col min="5894" max="5894" width="65.140625" style="48" bestFit="1" customWidth="1"/>
    <col min="5895" max="5895" width="8.7109375" style="48" bestFit="1" customWidth="1"/>
    <col min="5896" max="5896" width="12.5703125" style="48" bestFit="1" customWidth="1"/>
    <col min="5897" max="5897" width="11.85546875" style="48" bestFit="1" customWidth="1"/>
    <col min="5898" max="5898" width="11.7109375" style="48" customWidth="1"/>
    <col min="5899" max="5899" width="11.7109375" style="48" bestFit="1" customWidth="1"/>
    <col min="5900" max="5900" width="12.28515625" style="48" bestFit="1" customWidth="1"/>
    <col min="5901" max="5901" width="10.5703125" style="48" customWidth="1"/>
    <col min="5902" max="5902" width="11" style="48" customWidth="1"/>
    <col min="5903" max="5903" width="10.85546875" style="48" customWidth="1"/>
    <col min="5904" max="5904" width="14.7109375" style="48" customWidth="1"/>
    <col min="5905" max="5905" width="17.28515625" style="48" bestFit="1" customWidth="1"/>
    <col min="5906" max="5906" width="10.28515625" style="48" bestFit="1" customWidth="1"/>
    <col min="5907" max="5907" width="10.7109375" style="48" bestFit="1" customWidth="1"/>
    <col min="5908" max="6144" width="9.140625" style="48"/>
    <col min="6145" max="6145" width="2.7109375" style="48" customWidth="1"/>
    <col min="6146" max="6148" width="0.28515625" style="48" customWidth="1"/>
    <col min="6149" max="6149" width="19.42578125" style="48" bestFit="1" customWidth="1"/>
    <col min="6150" max="6150" width="65.140625" style="48" bestFit="1" customWidth="1"/>
    <col min="6151" max="6151" width="8.7109375" style="48" bestFit="1" customWidth="1"/>
    <col min="6152" max="6152" width="12.5703125" style="48" bestFit="1" customWidth="1"/>
    <col min="6153" max="6153" width="11.85546875" style="48" bestFit="1" customWidth="1"/>
    <col min="6154" max="6154" width="11.7109375" style="48" customWidth="1"/>
    <col min="6155" max="6155" width="11.7109375" style="48" bestFit="1" customWidth="1"/>
    <col min="6156" max="6156" width="12.28515625" style="48" bestFit="1" customWidth="1"/>
    <col min="6157" max="6157" width="10.5703125" style="48" customWidth="1"/>
    <col min="6158" max="6158" width="11" style="48" customWidth="1"/>
    <col min="6159" max="6159" width="10.85546875" style="48" customWidth="1"/>
    <col min="6160" max="6160" width="14.7109375" style="48" customWidth="1"/>
    <col min="6161" max="6161" width="17.28515625" style="48" bestFit="1" customWidth="1"/>
    <col min="6162" max="6162" width="10.28515625" style="48" bestFit="1" customWidth="1"/>
    <col min="6163" max="6163" width="10.7109375" style="48" bestFit="1" customWidth="1"/>
    <col min="6164" max="6400" width="9.140625" style="48"/>
    <col min="6401" max="6401" width="2.7109375" style="48" customWidth="1"/>
    <col min="6402" max="6404" width="0.28515625" style="48" customWidth="1"/>
    <col min="6405" max="6405" width="19.42578125" style="48" bestFit="1" customWidth="1"/>
    <col min="6406" max="6406" width="65.140625" style="48" bestFit="1" customWidth="1"/>
    <col min="6407" max="6407" width="8.7109375" style="48" bestFit="1" customWidth="1"/>
    <col min="6408" max="6408" width="12.5703125" style="48" bestFit="1" customWidth="1"/>
    <col min="6409" max="6409" width="11.85546875" style="48" bestFit="1" customWidth="1"/>
    <col min="6410" max="6410" width="11.7109375" style="48" customWidth="1"/>
    <col min="6411" max="6411" width="11.7109375" style="48" bestFit="1" customWidth="1"/>
    <col min="6412" max="6412" width="12.28515625" style="48" bestFit="1" customWidth="1"/>
    <col min="6413" max="6413" width="10.5703125" style="48" customWidth="1"/>
    <col min="6414" max="6414" width="11" style="48" customWidth="1"/>
    <col min="6415" max="6415" width="10.85546875" style="48" customWidth="1"/>
    <col min="6416" max="6416" width="14.7109375" style="48" customWidth="1"/>
    <col min="6417" max="6417" width="17.28515625" style="48" bestFit="1" customWidth="1"/>
    <col min="6418" max="6418" width="10.28515625" style="48" bestFit="1" customWidth="1"/>
    <col min="6419" max="6419" width="10.7109375" style="48" bestFit="1" customWidth="1"/>
    <col min="6420" max="6656" width="9.140625" style="48"/>
    <col min="6657" max="6657" width="2.7109375" style="48" customWidth="1"/>
    <col min="6658" max="6660" width="0.28515625" style="48" customWidth="1"/>
    <col min="6661" max="6661" width="19.42578125" style="48" bestFit="1" customWidth="1"/>
    <col min="6662" max="6662" width="65.140625" style="48" bestFit="1" customWidth="1"/>
    <col min="6663" max="6663" width="8.7109375" style="48" bestFit="1" customWidth="1"/>
    <col min="6664" max="6664" width="12.5703125" style="48" bestFit="1" customWidth="1"/>
    <col min="6665" max="6665" width="11.85546875" style="48" bestFit="1" customWidth="1"/>
    <col min="6666" max="6666" width="11.7109375" style="48" customWidth="1"/>
    <col min="6667" max="6667" width="11.7109375" style="48" bestFit="1" customWidth="1"/>
    <col min="6668" max="6668" width="12.28515625" style="48" bestFit="1" customWidth="1"/>
    <col min="6669" max="6669" width="10.5703125" style="48" customWidth="1"/>
    <col min="6670" max="6670" width="11" style="48" customWidth="1"/>
    <col min="6671" max="6671" width="10.85546875" style="48" customWidth="1"/>
    <col min="6672" max="6672" width="14.7109375" style="48" customWidth="1"/>
    <col min="6673" max="6673" width="17.28515625" style="48" bestFit="1" customWidth="1"/>
    <col min="6674" max="6674" width="10.28515625" style="48" bestFit="1" customWidth="1"/>
    <col min="6675" max="6675" width="10.7109375" style="48" bestFit="1" customWidth="1"/>
    <col min="6676" max="6912" width="9.140625" style="48"/>
    <col min="6913" max="6913" width="2.7109375" style="48" customWidth="1"/>
    <col min="6914" max="6916" width="0.28515625" style="48" customWidth="1"/>
    <col min="6917" max="6917" width="19.42578125" style="48" bestFit="1" customWidth="1"/>
    <col min="6918" max="6918" width="65.140625" style="48" bestFit="1" customWidth="1"/>
    <col min="6919" max="6919" width="8.7109375" style="48" bestFit="1" customWidth="1"/>
    <col min="6920" max="6920" width="12.5703125" style="48" bestFit="1" customWidth="1"/>
    <col min="6921" max="6921" width="11.85546875" style="48" bestFit="1" customWidth="1"/>
    <col min="6922" max="6922" width="11.7109375" style="48" customWidth="1"/>
    <col min="6923" max="6923" width="11.7109375" style="48" bestFit="1" customWidth="1"/>
    <col min="6924" max="6924" width="12.28515625" style="48" bestFit="1" customWidth="1"/>
    <col min="6925" max="6925" width="10.5703125" style="48" customWidth="1"/>
    <col min="6926" max="6926" width="11" style="48" customWidth="1"/>
    <col min="6927" max="6927" width="10.85546875" style="48" customWidth="1"/>
    <col min="6928" max="6928" width="14.7109375" style="48" customWidth="1"/>
    <col min="6929" max="6929" width="17.28515625" style="48" bestFit="1" customWidth="1"/>
    <col min="6930" max="6930" width="10.28515625" style="48" bestFit="1" customWidth="1"/>
    <col min="6931" max="6931" width="10.7109375" style="48" bestFit="1" customWidth="1"/>
    <col min="6932" max="7168" width="9.140625" style="48"/>
    <col min="7169" max="7169" width="2.7109375" style="48" customWidth="1"/>
    <col min="7170" max="7172" width="0.28515625" style="48" customWidth="1"/>
    <col min="7173" max="7173" width="19.42578125" style="48" bestFit="1" customWidth="1"/>
    <col min="7174" max="7174" width="65.140625" style="48" bestFit="1" customWidth="1"/>
    <col min="7175" max="7175" width="8.7109375" style="48" bestFit="1" customWidth="1"/>
    <col min="7176" max="7176" width="12.5703125" style="48" bestFit="1" customWidth="1"/>
    <col min="7177" max="7177" width="11.85546875" style="48" bestFit="1" customWidth="1"/>
    <col min="7178" max="7178" width="11.7109375" style="48" customWidth="1"/>
    <col min="7179" max="7179" width="11.7109375" style="48" bestFit="1" customWidth="1"/>
    <col min="7180" max="7180" width="12.28515625" style="48" bestFit="1" customWidth="1"/>
    <col min="7181" max="7181" width="10.5703125" style="48" customWidth="1"/>
    <col min="7182" max="7182" width="11" style="48" customWidth="1"/>
    <col min="7183" max="7183" width="10.85546875" style="48" customWidth="1"/>
    <col min="7184" max="7184" width="14.7109375" style="48" customWidth="1"/>
    <col min="7185" max="7185" width="17.28515625" style="48" bestFit="1" customWidth="1"/>
    <col min="7186" max="7186" width="10.28515625" style="48" bestFit="1" customWidth="1"/>
    <col min="7187" max="7187" width="10.7109375" style="48" bestFit="1" customWidth="1"/>
    <col min="7188" max="7424" width="9.140625" style="48"/>
    <col min="7425" max="7425" width="2.7109375" style="48" customWidth="1"/>
    <col min="7426" max="7428" width="0.28515625" style="48" customWidth="1"/>
    <col min="7429" max="7429" width="19.42578125" style="48" bestFit="1" customWidth="1"/>
    <col min="7430" max="7430" width="65.140625" style="48" bestFit="1" customWidth="1"/>
    <col min="7431" max="7431" width="8.7109375" style="48" bestFit="1" customWidth="1"/>
    <col min="7432" max="7432" width="12.5703125" style="48" bestFit="1" customWidth="1"/>
    <col min="7433" max="7433" width="11.85546875" style="48" bestFit="1" customWidth="1"/>
    <col min="7434" max="7434" width="11.7109375" style="48" customWidth="1"/>
    <col min="7435" max="7435" width="11.7109375" style="48" bestFit="1" customWidth="1"/>
    <col min="7436" max="7436" width="12.28515625" style="48" bestFit="1" customWidth="1"/>
    <col min="7437" max="7437" width="10.5703125" style="48" customWidth="1"/>
    <col min="7438" max="7438" width="11" style="48" customWidth="1"/>
    <col min="7439" max="7439" width="10.85546875" style="48" customWidth="1"/>
    <col min="7440" max="7440" width="14.7109375" style="48" customWidth="1"/>
    <col min="7441" max="7441" width="17.28515625" style="48" bestFit="1" customWidth="1"/>
    <col min="7442" max="7442" width="10.28515625" style="48" bestFit="1" customWidth="1"/>
    <col min="7443" max="7443" width="10.7109375" style="48" bestFit="1" customWidth="1"/>
    <col min="7444" max="7680" width="9.140625" style="48"/>
    <col min="7681" max="7681" width="2.7109375" style="48" customWidth="1"/>
    <col min="7682" max="7684" width="0.28515625" style="48" customWidth="1"/>
    <col min="7685" max="7685" width="19.42578125" style="48" bestFit="1" customWidth="1"/>
    <col min="7686" max="7686" width="65.140625" style="48" bestFit="1" customWidth="1"/>
    <col min="7687" max="7687" width="8.7109375" style="48" bestFit="1" customWidth="1"/>
    <col min="7688" max="7688" width="12.5703125" style="48" bestFit="1" customWidth="1"/>
    <col min="7689" max="7689" width="11.85546875" style="48" bestFit="1" customWidth="1"/>
    <col min="7690" max="7690" width="11.7109375" style="48" customWidth="1"/>
    <col min="7691" max="7691" width="11.7109375" style="48" bestFit="1" customWidth="1"/>
    <col min="7692" max="7692" width="12.28515625" style="48" bestFit="1" customWidth="1"/>
    <col min="7693" max="7693" width="10.5703125" style="48" customWidth="1"/>
    <col min="7694" max="7694" width="11" style="48" customWidth="1"/>
    <col min="7695" max="7695" width="10.85546875" style="48" customWidth="1"/>
    <col min="7696" max="7696" width="14.7109375" style="48" customWidth="1"/>
    <col min="7697" max="7697" width="17.28515625" style="48" bestFit="1" customWidth="1"/>
    <col min="7698" max="7698" width="10.28515625" style="48" bestFit="1" customWidth="1"/>
    <col min="7699" max="7699" width="10.7109375" style="48" bestFit="1" customWidth="1"/>
    <col min="7700" max="7936" width="9.140625" style="48"/>
    <col min="7937" max="7937" width="2.7109375" style="48" customWidth="1"/>
    <col min="7938" max="7940" width="0.28515625" style="48" customWidth="1"/>
    <col min="7941" max="7941" width="19.42578125" style="48" bestFit="1" customWidth="1"/>
    <col min="7942" max="7942" width="65.140625" style="48" bestFit="1" customWidth="1"/>
    <col min="7943" max="7943" width="8.7109375" style="48" bestFit="1" customWidth="1"/>
    <col min="7944" max="7944" width="12.5703125" style="48" bestFit="1" customWidth="1"/>
    <col min="7945" max="7945" width="11.85546875" style="48" bestFit="1" customWidth="1"/>
    <col min="7946" max="7946" width="11.7109375" style="48" customWidth="1"/>
    <col min="7947" max="7947" width="11.7109375" style="48" bestFit="1" customWidth="1"/>
    <col min="7948" max="7948" width="12.28515625" style="48" bestFit="1" customWidth="1"/>
    <col min="7949" max="7949" width="10.5703125" style="48" customWidth="1"/>
    <col min="7950" max="7950" width="11" style="48" customWidth="1"/>
    <col min="7951" max="7951" width="10.85546875" style="48" customWidth="1"/>
    <col min="7952" max="7952" width="14.7109375" style="48" customWidth="1"/>
    <col min="7953" max="7953" width="17.28515625" style="48" bestFit="1" customWidth="1"/>
    <col min="7954" max="7954" width="10.28515625" style="48" bestFit="1" customWidth="1"/>
    <col min="7955" max="7955" width="10.7109375" style="48" bestFit="1" customWidth="1"/>
    <col min="7956" max="8192" width="9.140625" style="48"/>
    <col min="8193" max="8193" width="2.7109375" style="48" customWidth="1"/>
    <col min="8194" max="8196" width="0.28515625" style="48" customWidth="1"/>
    <col min="8197" max="8197" width="19.42578125" style="48" bestFit="1" customWidth="1"/>
    <col min="8198" max="8198" width="65.140625" style="48" bestFit="1" customWidth="1"/>
    <col min="8199" max="8199" width="8.7109375" style="48" bestFit="1" customWidth="1"/>
    <col min="8200" max="8200" width="12.5703125" style="48" bestFit="1" customWidth="1"/>
    <col min="8201" max="8201" width="11.85546875" style="48" bestFit="1" customWidth="1"/>
    <col min="8202" max="8202" width="11.7109375" style="48" customWidth="1"/>
    <col min="8203" max="8203" width="11.7109375" style="48" bestFit="1" customWidth="1"/>
    <col min="8204" max="8204" width="12.28515625" style="48" bestFit="1" customWidth="1"/>
    <col min="8205" max="8205" width="10.5703125" style="48" customWidth="1"/>
    <col min="8206" max="8206" width="11" style="48" customWidth="1"/>
    <col min="8207" max="8207" width="10.85546875" style="48" customWidth="1"/>
    <col min="8208" max="8208" width="14.7109375" style="48" customWidth="1"/>
    <col min="8209" max="8209" width="17.28515625" style="48" bestFit="1" customWidth="1"/>
    <col min="8210" max="8210" width="10.28515625" style="48" bestFit="1" customWidth="1"/>
    <col min="8211" max="8211" width="10.7109375" style="48" bestFit="1" customWidth="1"/>
    <col min="8212" max="8448" width="9.140625" style="48"/>
    <col min="8449" max="8449" width="2.7109375" style="48" customWidth="1"/>
    <col min="8450" max="8452" width="0.28515625" style="48" customWidth="1"/>
    <col min="8453" max="8453" width="19.42578125" style="48" bestFit="1" customWidth="1"/>
    <col min="8454" max="8454" width="65.140625" style="48" bestFit="1" customWidth="1"/>
    <col min="8455" max="8455" width="8.7109375" style="48" bestFit="1" customWidth="1"/>
    <col min="8456" max="8456" width="12.5703125" style="48" bestFit="1" customWidth="1"/>
    <col min="8457" max="8457" width="11.85546875" style="48" bestFit="1" customWidth="1"/>
    <col min="8458" max="8458" width="11.7109375" style="48" customWidth="1"/>
    <col min="8459" max="8459" width="11.7109375" style="48" bestFit="1" customWidth="1"/>
    <col min="8460" max="8460" width="12.28515625" style="48" bestFit="1" customWidth="1"/>
    <col min="8461" max="8461" width="10.5703125" style="48" customWidth="1"/>
    <col min="8462" max="8462" width="11" style="48" customWidth="1"/>
    <col min="8463" max="8463" width="10.85546875" style="48" customWidth="1"/>
    <col min="8464" max="8464" width="14.7109375" style="48" customWidth="1"/>
    <col min="8465" max="8465" width="17.28515625" style="48" bestFit="1" customWidth="1"/>
    <col min="8466" max="8466" width="10.28515625" style="48" bestFit="1" customWidth="1"/>
    <col min="8467" max="8467" width="10.7109375" style="48" bestFit="1" customWidth="1"/>
    <col min="8468" max="8704" width="9.140625" style="48"/>
    <col min="8705" max="8705" width="2.7109375" style="48" customWidth="1"/>
    <col min="8706" max="8708" width="0.28515625" style="48" customWidth="1"/>
    <col min="8709" max="8709" width="19.42578125" style="48" bestFit="1" customWidth="1"/>
    <col min="8710" max="8710" width="65.140625" style="48" bestFit="1" customWidth="1"/>
    <col min="8711" max="8711" width="8.7109375" style="48" bestFit="1" customWidth="1"/>
    <col min="8712" max="8712" width="12.5703125" style="48" bestFit="1" customWidth="1"/>
    <col min="8713" max="8713" width="11.85546875" style="48" bestFit="1" customWidth="1"/>
    <col min="8714" max="8714" width="11.7109375" style="48" customWidth="1"/>
    <col min="8715" max="8715" width="11.7109375" style="48" bestFit="1" customWidth="1"/>
    <col min="8716" max="8716" width="12.28515625" style="48" bestFit="1" customWidth="1"/>
    <col min="8717" max="8717" width="10.5703125" style="48" customWidth="1"/>
    <col min="8718" max="8718" width="11" style="48" customWidth="1"/>
    <col min="8719" max="8719" width="10.85546875" style="48" customWidth="1"/>
    <col min="8720" max="8720" width="14.7109375" style="48" customWidth="1"/>
    <col min="8721" max="8721" width="17.28515625" style="48" bestFit="1" customWidth="1"/>
    <col min="8722" max="8722" width="10.28515625" style="48" bestFit="1" customWidth="1"/>
    <col min="8723" max="8723" width="10.7109375" style="48" bestFit="1" customWidth="1"/>
    <col min="8724" max="8960" width="9.140625" style="48"/>
    <col min="8961" max="8961" width="2.7109375" style="48" customWidth="1"/>
    <col min="8962" max="8964" width="0.28515625" style="48" customWidth="1"/>
    <col min="8965" max="8965" width="19.42578125" style="48" bestFit="1" customWidth="1"/>
    <col min="8966" max="8966" width="65.140625" style="48" bestFit="1" customWidth="1"/>
    <col min="8967" max="8967" width="8.7109375" style="48" bestFit="1" customWidth="1"/>
    <col min="8968" max="8968" width="12.5703125" style="48" bestFit="1" customWidth="1"/>
    <col min="8969" max="8969" width="11.85546875" style="48" bestFit="1" customWidth="1"/>
    <col min="8970" max="8970" width="11.7109375" style="48" customWidth="1"/>
    <col min="8971" max="8971" width="11.7109375" style="48" bestFit="1" customWidth="1"/>
    <col min="8972" max="8972" width="12.28515625" style="48" bestFit="1" customWidth="1"/>
    <col min="8973" max="8973" width="10.5703125" style="48" customWidth="1"/>
    <col min="8974" max="8974" width="11" style="48" customWidth="1"/>
    <col min="8975" max="8975" width="10.85546875" style="48" customWidth="1"/>
    <col min="8976" max="8976" width="14.7109375" style="48" customWidth="1"/>
    <col min="8977" max="8977" width="17.28515625" style="48" bestFit="1" customWidth="1"/>
    <col min="8978" max="8978" width="10.28515625" style="48" bestFit="1" customWidth="1"/>
    <col min="8979" max="8979" width="10.7109375" style="48" bestFit="1" customWidth="1"/>
    <col min="8980" max="9216" width="9.140625" style="48"/>
    <col min="9217" max="9217" width="2.7109375" style="48" customWidth="1"/>
    <col min="9218" max="9220" width="0.28515625" style="48" customWidth="1"/>
    <col min="9221" max="9221" width="19.42578125" style="48" bestFit="1" customWidth="1"/>
    <col min="9222" max="9222" width="65.140625" style="48" bestFit="1" customWidth="1"/>
    <col min="9223" max="9223" width="8.7109375" style="48" bestFit="1" customWidth="1"/>
    <col min="9224" max="9224" width="12.5703125" style="48" bestFit="1" customWidth="1"/>
    <col min="9225" max="9225" width="11.85546875" style="48" bestFit="1" customWidth="1"/>
    <col min="9226" max="9226" width="11.7109375" style="48" customWidth="1"/>
    <col min="9227" max="9227" width="11.7109375" style="48" bestFit="1" customWidth="1"/>
    <col min="9228" max="9228" width="12.28515625" style="48" bestFit="1" customWidth="1"/>
    <col min="9229" max="9229" width="10.5703125" style="48" customWidth="1"/>
    <col min="9230" max="9230" width="11" style="48" customWidth="1"/>
    <col min="9231" max="9231" width="10.85546875" style="48" customWidth="1"/>
    <col min="9232" max="9232" width="14.7109375" style="48" customWidth="1"/>
    <col min="9233" max="9233" width="17.28515625" style="48" bestFit="1" customWidth="1"/>
    <col min="9234" max="9234" width="10.28515625" style="48" bestFit="1" customWidth="1"/>
    <col min="9235" max="9235" width="10.7109375" style="48" bestFit="1" customWidth="1"/>
    <col min="9236" max="9472" width="9.140625" style="48"/>
    <col min="9473" max="9473" width="2.7109375" style="48" customWidth="1"/>
    <col min="9474" max="9476" width="0.28515625" style="48" customWidth="1"/>
    <col min="9477" max="9477" width="19.42578125" style="48" bestFit="1" customWidth="1"/>
    <col min="9478" max="9478" width="65.140625" style="48" bestFit="1" customWidth="1"/>
    <col min="9479" max="9479" width="8.7109375" style="48" bestFit="1" customWidth="1"/>
    <col min="9480" max="9480" width="12.5703125" style="48" bestFit="1" customWidth="1"/>
    <col min="9481" max="9481" width="11.85546875" style="48" bestFit="1" customWidth="1"/>
    <col min="9482" max="9482" width="11.7109375" style="48" customWidth="1"/>
    <col min="9483" max="9483" width="11.7109375" style="48" bestFit="1" customWidth="1"/>
    <col min="9484" max="9484" width="12.28515625" style="48" bestFit="1" customWidth="1"/>
    <col min="9485" max="9485" width="10.5703125" style="48" customWidth="1"/>
    <col min="9486" max="9486" width="11" style="48" customWidth="1"/>
    <col min="9487" max="9487" width="10.85546875" style="48" customWidth="1"/>
    <col min="9488" max="9488" width="14.7109375" style="48" customWidth="1"/>
    <col min="9489" max="9489" width="17.28515625" style="48" bestFit="1" customWidth="1"/>
    <col min="9490" max="9490" width="10.28515625" style="48" bestFit="1" customWidth="1"/>
    <col min="9491" max="9491" width="10.7109375" style="48" bestFit="1" customWidth="1"/>
    <col min="9492" max="9728" width="9.140625" style="48"/>
    <col min="9729" max="9729" width="2.7109375" style="48" customWidth="1"/>
    <col min="9730" max="9732" width="0.28515625" style="48" customWidth="1"/>
    <col min="9733" max="9733" width="19.42578125" style="48" bestFit="1" customWidth="1"/>
    <col min="9734" max="9734" width="65.140625" style="48" bestFit="1" customWidth="1"/>
    <col min="9735" max="9735" width="8.7109375" style="48" bestFit="1" customWidth="1"/>
    <col min="9736" max="9736" width="12.5703125" style="48" bestFit="1" customWidth="1"/>
    <col min="9737" max="9737" width="11.85546875" style="48" bestFit="1" customWidth="1"/>
    <col min="9738" max="9738" width="11.7109375" style="48" customWidth="1"/>
    <col min="9739" max="9739" width="11.7109375" style="48" bestFit="1" customWidth="1"/>
    <col min="9740" max="9740" width="12.28515625" style="48" bestFit="1" customWidth="1"/>
    <col min="9741" max="9741" width="10.5703125" style="48" customWidth="1"/>
    <col min="9742" max="9742" width="11" style="48" customWidth="1"/>
    <col min="9743" max="9743" width="10.85546875" style="48" customWidth="1"/>
    <col min="9744" max="9744" width="14.7109375" style="48" customWidth="1"/>
    <col min="9745" max="9745" width="17.28515625" style="48" bestFit="1" customWidth="1"/>
    <col min="9746" max="9746" width="10.28515625" style="48" bestFit="1" customWidth="1"/>
    <col min="9747" max="9747" width="10.7109375" style="48" bestFit="1" customWidth="1"/>
    <col min="9748" max="9984" width="9.140625" style="48"/>
    <col min="9985" max="9985" width="2.7109375" style="48" customWidth="1"/>
    <col min="9986" max="9988" width="0.28515625" style="48" customWidth="1"/>
    <col min="9989" max="9989" width="19.42578125" style="48" bestFit="1" customWidth="1"/>
    <col min="9990" max="9990" width="65.140625" style="48" bestFit="1" customWidth="1"/>
    <col min="9991" max="9991" width="8.7109375" style="48" bestFit="1" customWidth="1"/>
    <col min="9992" max="9992" width="12.5703125" style="48" bestFit="1" customWidth="1"/>
    <col min="9993" max="9993" width="11.85546875" style="48" bestFit="1" customWidth="1"/>
    <col min="9994" max="9994" width="11.7109375" style="48" customWidth="1"/>
    <col min="9995" max="9995" width="11.7109375" style="48" bestFit="1" customWidth="1"/>
    <col min="9996" max="9996" width="12.28515625" style="48" bestFit="1" customWidth="1"/>
    <col min="9997" max="9997" width="10.5703125" style="48" customWidth="1"/>
    <col min="9998" max="9998" width="11" style="48" customWidth="1"/>
    <col min="9999" max="9999" width="10.85546875" style="48" customWidth="1"/>
    <col min="10000" max="10000" width="14.7109375" style="48" customWidth="1"/>
    <col min="10001" max="10001" width="17.28515625" style="48" bestFit="1" customWidth="1"/>
    <col min="10002" max="10002" width="10.28515625" style="48" bestFit="1" customWidth="1"/>
    <col min="10003" max="10003" width="10.7109375" style="48" bestFit="1" customWidth="1"/>
    <col min="10004" max="10240" width="9.140625" style="48"/>
    <col min="10241" max="10241" width="2.7109375" style="48" customWidth="1"/>
    <col min="10242" max="10244" width="0.28515625" style="48" customWidth="1"/>
    <col min="10245" max="10245" width="19.42578125" style="48" bestFit="1" customWidth="1"/>
    <col min="10246" max="10246" width="65.140625" style="48" bestFit="1" customWidth="1"/>
    <col min="10247" max="10247" width="8.7109375" style="48" bestFit="1" customWidth="1"/>
    <col min="10248" max="10248" width="12.5703125" style="48" bestFit="1" customWidth="1"/>
    <col min="10249" max="10249" width="11.85546875" style="48" bestFit="1" customWidth="1"/>
    <col min="10250" max="10250" width="11.7109375" style="48" customWidth="1"/>
    <col min="10251" max="10251" width="11.7109375" style="48" bestFit="1" customWidth="1"/>
    <col min="10252" max="10252" width="12.28515625" style="48" bestFit="1" customWidth="1"/>
    <col min="10253" max="10253" width="10.5703125" style="48" customWidth="1"/>
    <col min="10254" max="10254" width="11" style="48" customWidth="1"/>
    <col min="10255" max="10255" width="10.85546875" style="48" customWidth="1"/>
    <col min="10256" max="10256" width="14.7109375" style="48" customWidth="1"/>
    <col min="10257" max="10257" width="17.28515625" style="48" bestFit="1" customWidth="1"/>
    <col min="10258" max="10258" width="10.28515625" style="48" bestFit="1" customWidth="1"/>
    <col min="10259" max="10259" width="10.7109375" style="48" bestFit="1" customWidth="1"/>
    <col min="10260" max="10496" width="9.140625" style="48"/>
    <col min="10497" max="10497" width="2.7109375" style="48" customWidth="1"/>
    <col min="10498" max="10500" width="0.28515625" style="48" customWidth="1"/>
    <col min="10501" max="10501" width="19.42578125" style="48" bestFit="1" customWidth="1"/>
    <col min="10502" max="10502" width="65.140625" style="48" bestFit="1" customWidth="1"/>
    <col min="10503" max="10503" width="8.7109375" style="48" bestFit="1" customWidth="1"/>
    <col min="10504" max="10504" width="12.5703125" style="48" bestFit="1" customWidth="1"/>
    <col min="10505" max="10505" width="11.85546875" style="48" bestFit="1" customWidth="1"/>
    <col min="10506" max="10506" width="11.7109375" style="48" customWidth="1"/>
    <col min="10507" max="10507" width="11.7109375" style="48" bestFit="1" customWidth="1"/>
    <col min="10508" max="10508" width="12.28515625" style="48" bestFit="1" customWidth="1"/>
    <col min="10509" max="10509" width="10.5703125" style="48" customWidth="1"/>
    <col min="10510" max="10510" width="11" style="48" customWidth="1"/>
    <col min="10511" max="10511" width="10.85546875" style="48" customWidth="1"/>
    <col min="10512" max="10512" width="14.7109375" style="48" customWidth="1"/>
    <col min="10513" max="10513" width="17.28515625" style="48" bestFit="1" customWidth="1"/>
    <col min="10514" max="10514" width="10.28515625" style="48" bestFit="1" customWidth="1"/>
    <col min="10515" max="10515" width="10.7109375" style="48" bestFit="1" customWidth="1"/>
    <col min="10516" max="10752" width="9.140625" style="48"/>
    <col min="10753" max="10753" width="2.7109375" style="48" customWidth="1"/>
    <col min="10754" max="10756" width="0.28515625" style="48" customWidth="1"/>
    <col min="10757" max="10757" width="19.42578125" style="48" bestFit="1" customWidth="1"/>
    <col min="10758" max="10758" width="65.140625" style="48" bestFit="1" customWidth="1"/>
    <col min="10759" max="10759" width="8.7109375" style="48" bestFit="1" customWidth="1"/>
    <col min="10760" max="10760" width="12.5703125" style="48" bestFit="1" customWidth="1"/>
    <col min="10761" max="10761" width="11.85546875" style="48" bestFit="1" customWidth="1"/>
    <col min="10762" max="10762" width="11.7109375" style="48" customWidth="1"/>
    <col min="10763" max="10763" width="11.7109375" style="48" bestFit="1" customWidth="1"/>
    <col min="10764" max="10764" width="12.28515625" style="48" bestFit="1" customWidth="1"/>
    <col min="10765" max="10765" width="10.5703125" style="48" customWidth="1"/>
    <col min="10766" max="10766" width="11" style="48" customWidth="1"/>
    <col min="10767" max="10767" width="10.85546875" style="48" customWidth="1"/>
    <col min="10768" max="10768" width="14.7109375" style="48" customWidth="1"/>
    <col min="10769" max="10769" width="17.28515625" style="48" bestFit="1" customWidth="1"/>
    <col min="10770" max="10770" width="10.28515625" style="48" bestFit="1" customWidth="1"/>
    <col min="10771" max="10771" width="10.7109375" style="48" bestFit="1" customWidth="1"/>
    <col min="10772" max="11008" width="9.140625" style="48"/>
    <col min="11009" max="11009" width="2.7109375" style="48" customWidth="1"/>
    <col min="11010" max="11012" width="0.28515625" style="48" customWidth="1"/>
    <col min="11013" max="11013" width="19.42578125" style="48" bestFit="1" customWidth="1"/>
    <col min="11014" max="11014" width="65.140625" style="48" bestFit="1" customWidth="1"/>
    <col min="11015" max="11015" width="8.7109375" style="48" bestFit="1" customWidth="1"/>
    <col min="11016" max="11016" width="12.5703125" style="48" bestFit="1" customWidth="1"/>
    <col min="11017" max="11017" width="11.85546875" style="48" bestFit="1" customWidth="1"/>
    <col min="11018" max="11018" width="11.7109375" style="48" customWidth="1"/>
    <col min="11019" max="11019" width="11.7109375" style="48" bestFit="1" customWidth="1"/>
    <col min="11020" max="11020" width="12.28515625" style="48" bestFit="1" customWidth="1"/>
    <col min="11021" max="11021" width="10.5703125" style="48" customWidth="1"/>
    <col min="11022" max="11022" width="11" style="48" customWidth="1"/>
    <col min="11023" max="11023" width="10.85546875" style="48" customWidth="1"/>
    <col min="11024" max="11024" width="14.7109375" style="48" customWidth="1"/>
    <col min="11025" max="11025" width="17.28515625" style="48" bestFit="1" customWidth="1"/>
    <col min="11026" max="11026" width="10.28515625" style="48" bestFit="1" customWidth="1"/>
    <col min="11027" max="11027" width="10.7109375" style="48" bestFit="1" customWidth="1"/>
    <col min="11028" max="11264" width="9.140625" style="48"/>
    <col min="11265" max="11265" width="2.7109375" style="48" customWidth="1"/>
    <col min="11266" max="11268" width="0.28515625" style="48" customWidth="1"/>
    <col min="11269" max="11269" width="19.42578125" style="48" bestFit="1" customWidth="1"/>
    <col min="11270" max="11270" width="65.140625" style="48" bestFit="1" customWidth="1"/>
    <col min="11271" max="11271" width="8.7109375" style="48" bestFit="1" customWidth="1"/>
    <col min="11272" max="11272" width="12.5703125" style="48" bestFit="1" customWidth="1"/>
    <col min="11273" max="11273" width="11.85546875" style="48" bestFit="1" customWidth="1"/>
    <col min="11274" max="11274" width="11.7109375" style="48" customWidth="1"/>
    <col min="11275" max="11275" width="11.7109375" style="48" bestFit="1" customWidth="1"/>
    <col min="11276" max="11276" width="12.28515625" style="48" bestFit="1" customWidth="1"/>
    <col min="11277" max="11277" width="10.5703125" style="48" customWidth="1"/>
    <col min="11278" max="11278" width="11" style="48" customWidth="1"/>
    <col min="11279" max="11279" width="10.85546875" style="48" customWidth="1"/>
    <col min="11280" max="11280" width="14.7109375" style="48" customWidth="1"/>
    <col min="11281" max="11281" width="17.28515625" style="48" bestFit="1" customWidth="1"/>
    <col min="11282" max="11282" width="10.28515625" style="48" bestFit="1" customWidth="1"/>
    <col min="11283" max="11283" width="10.7109375" style="48" bestFit="1" customWidth="1"/>
    <col min="11284" max="11520" width="9.140625" style="48"/>
    <col min="11521" max="11521" width="2.7109375" style="48" customWidth="1"/>
    <col min="11522" max="11524" width="0.28515625" style="48" customWidth="1"/>
    <col min="11525" max="11525" width="19.42578125" style="48" bestFit="1" customWidth="1"/>
    <col min="11526" max="11526" width="65.140625" style="48" bestFit="1" customWidth="1"/>
    <col min="11527" max="11527" width="8.7109375" style="48" bestFit="1" customWidth="1"/>
    <col min="11528" max="11528" width="12.5703125" style="48" bestFit="1" customWidth="1"/>
    <col min="11529" max="11529" width="11.85546875" style="48" bestFit="1" customWidth="1"/>
    <col min="11530" max="11530" width="11.7109375" style="48" customWidth="1"/>
    <col min="11531" max="11531" width="11.7109375" style="48" bestFit="1" customWidth="1"/>
    <col min="11532" max="11532" width="12.28515625" style="48" bestFit="1" customWidth="1"/>
    <col min="11533" max="11533" width="10.5703125" style="48" customWidth="1"/>
    <col min="11534" max="11534" width="11" style="48" customWidth="1"/>
    <col min="11535" max="11535" width="10.85546875" style="48" customWidth="1"/>
    <col min="11536" max="11536" width="14.7109375" style="48" customWidth="1"/>
    <col min="11537" max="11537" width="17.28515625" style="48" bestFit="1" customWidth="1"/>
    <col min="11538" max="11538" width="10.28515625" style="48" bestFit="1" customWidth="1"/>
    <col min="11539" max="11539" width="10.7109375" style="48" bestFit="1" customWidth="1"/>
    <col min="11540" max="11776" width="9.140625" style="48"/>
    <col min="11777" max="11777" width="2.7109375" style="48" customWidth="1"/>
    <col min="11778" max="11780" width="0.28515625" style="48" customWidth="1"/>
    <col min="11781" max="11781" width="19.42578125" style="48" bestFit="1" customWidth="1"/>
    <col min="11782" max="11782" width="65.140625" style="48" bestFit="1" customWidth="1"/>
    <col min="11783" max="11783" width="8.7109375" style="48" bestFit="1" customWidth="1"/>
    <col min="11784" max="11784" width="12.5703125" style="48" bestFit="1" customWidth="1"/>
    <col min="11785" max="11785" width="11.85546875" style="48" bestFit="1" customWidth="1"/>
    <col min="11786" max="11786" width="11.7109375" style="48" customWidth="1"/>
    <col min="11787" max="11787" width="11.7109375" style="48" bestFit="1" customWidth="1"/>
    <col min="11788" max="11788" width="12.28515625" style="48" bestFit="1" customWidth="1"/>
    <col min="11789" max="11789" width="10.5703125" style="48" customWidth="1"/>
    <col min="11790" max="11790" width="11" style="48" customWidth="1"/>
    <col min="11791" max="11791" width="10.85546875" style="48" customWidth="1"/>
    <col min="11792" max="11792" width="14.7109375" style="48" customWidth="1"/>
    <col min="11793" max="11793" width="17.28515625" style="48" bestFit="1" customWidth="1"/>
    <col min="11794" max="11794" width="10.28515625" style="48" bestFit="1" customWidth="1"/>
    <col min="11795" max="11795" width="10.7109375" style="48" bestFit="1" customWidth="1"/>
    <col min="11796" max="12032" width="9.140625" style="48"/>
    <col min="12033" max="12033" width="2.7109375" style="48" customWidth="1"/>
    <col min="12034" max="12036" width="0.28515625" style="48" customWidth="1"/>
    <col min="12037" max="12037" width="19.42578125" style="48" bestFit="1" customWidth="1"/>
    <col min="12038" max="12038" width="65.140625" style="48" bestFit="1" customWidth="1"/>
    <col min="12039" max="12039" width="8.7109375" style="48" bestFit="1" customWidth="1"/>
    <col min="12040" max="12040" width="12.5703125" style="48" bestFit="1" customWidth="1"/>
    <col min="12041" max="12041" width="11.85546875" style="48" bestFit="1" customWidth="1"/>
    <col min="12042" max="12042" width="11.7109375" style="48" customWidth="1"/>
    <col min="12043" max="12043" width="11.7109375" style="48" bestFit="1" customWidth="1"/>
    <col min="12044" max="12044" width="12.28515625" style="48" bestFit="1" customWidth="1"/>
    <col min="12045" max="12045" width="10.5703125" style="48" customWidth="1"/>
    <col min="12046" max="12046" width="11" style="48" customWidth="1"/>
    <col min="12047" max="12047" width="10.85546875" style="48" customWidth="1"/>
    <col min="12048" max="12048" width="14.7109375" style="48" customWidth="1"/>
    <col min="12049" max="12049" width="17.28515625" style="48" bestFit="1" customWidth="1"/>
    <col min="12050" max="12050" width="10.28515625" style="48" bestFit="1" customWidth="1"/>
    <col min="12051" max="12051" width="10.7109375" style="48" bestFit="1" customWidth="1"/>
    <col min="12052" max="12288" width="9.140625" style="48"/>
    <col min="12289" max="12289" width="2.7109375" style="48" customWidth="1"/>
    <col min="12290" max="12292" width="0.28515625" style="48" customWidth="1"/>
    <col min="12293" max="12293" width="19.42578125" style="48" bestFit="1" customWidth="1"/>
    <col min="12294" max="12294" width="65.140625" style="48" bestFit="1" customWidth="1"/>
    <col min="12295" max="12295" width="8.7109375" style="48" bestFit="1" customWidth="1"/>
    <col min="12296" max="12296" width="12.5703125" style="48" bestFit="1" customWidth="1"/>
    <col min="12297" max="12297" width="11.85546875" style="48" bestFit="1" customWidth="1"/>
    <col min="12298" max="12298" width="11.7109375" style="48" customWidth="1"/>
    <col min="12299" max="12299" width="11.7109375" style="48" bestFit="1" customWidth="1"/>
    <col min="12300" max="12300" width="12.28515625" style="48" bestFit="1" customWidth="1"/>
    <col min="12301" max="12301" width="10.5703125" style="48" customWidth="1"/>
    <col min="12302" max="12302" width="11" style="48" customWidth="1"/>
    <col min="12303" max="12303" width="10.85546875" style="48" customWidth="1"/>
    <col min="12304" max="12304" width="14.7109375" style="48" customWidth="1"/>
    <col min="12305" max="12305" width="17.28515625" style="48" bestFit="1" customWidth="1"/>
    <col min="12306" max="12306" width="10.28515625" style="48" bestFit="1" customWidth="1"/>
    <col min="12307" max="12307" width="10.7109375" style="48" bestFit="1" customWidth="1"/>
    <col min="12308" max="12544" width="9.140625" style="48"/>
    <col min="12545" max="12545" width="2.7109375" style="48" customWidth="1"/>
    <col min="12546" max="12548" width="0.28515625" style="48" customWidth="1"/>
    <col min="12549" max="12549" width="19.42578125" style="48" bestFit="1" customWidth="1"/>
    <col min="12550" max="12550" width="65.140625" style="48" bestFit="1" customWidth="1"/>
    <col min="12551" max="12551" width="8.7109375" style="48" bestFit="1" customWidth="1"/>
    <col min="12552" max="12552" width="12.5703125" style="48" bestFit="1" customWidth="1"/>
    <col min="12553" max="12553" width="11.85546875" style="48" bestFit="1" customWidth="1"/>
    <col min="12554" max="12554" width="11.7109375" style="48" customWidth="1"/>
    <col min="12555" max="12555" width="11.7109375" style="48" bestFit="1" customWidth="1"/>
    <col min="12556" max="12556" width="12.28515625" style="48" bestFit="1" customWidth="1"/>
    <col min="12557" max="12557" width="10.5703125" style="48" customWidth="1"/>
    <col min="12558" max="12558" width="11" style="48" customWidth="1"/>
    <col min="12559" max="12559" width="10.85546875" style="48" customWidth="1"/>
    <col min="12560" max="12560" width="14.7109375" style="48" customWidth="1"/>
    <col min="12561" max="12561" width="17.28515625" style="48" bestFit="1" customWidth="1"/>
    <col min="12562" max="12562" width="10.28515625" style="48" bestFit="1" customWidth="1"/>
    <col min="12563" max="12563" width="10.7109375" style="48" bestFit="1" customWidth="1"/>
    <col min="12564" max="12800" width="9.140625" style="48"/>
    <col min="12801" max="12801" width="2.7109375" style="48" customWidth="1"/>
    <col min="12802" max="12804" width="0.28515625" style="48" customWidth="1"/>
    <col min="12805" max="12805" width="19.42578125" style="48" bestFit="1" customWidth="1"/>
    <col min="12806" max="12806" width="65.140625" style="48" bestFit="1" customWidth="1"/>
    <col min="12807" max="12807" width="8.7109375" style="48" bestFit="1" customWidth="1"/>
    <col min="12808" max="12808" width="12.5703125" style="48" bestFit="1" customWidth="1"/>
    <col min="12809" max="12809" width="11.85546875" style="48" bestFit="1" customWidth="1"/>
    <col min="12810" max="12810" width="11.7109375" style="48" customWidth="1"/>
    <col min="12811" max="12811" width="11.7109375" style="48" bestFit="1" customWidth="1"/>
    <col min="12812" max="12812" width="12.28515625" style="48" bestFit="1" customWidth="1"/>
    <col min="12813" max="12813" width="10.5703125" style="48" customWidth="1"/>
    <col min="12814" max="12814" width="11" style="48" customWidth="1"/>
    <col min="12815" max="12815" width="10.85546875" style="48" customWidth="1"/>
    <col min="12816" max="12816" width="14.7109375" style="48" customWidth="1"/>
    <col min="12817" max="12817" width="17.28515625" style="48" bestFit="1" customWidth="1"/>
    <col min="12818" max="12818" width="10.28515625" style="48" bestFit="1" customWidth="1"/>
    <col min="12819" max="12819" width="10.7109375" style="48" bestFit="1" customWidth="1"/>
    <col min="12820" max="13056" width="9.140625" style="48"/>
    <col min="13057" max="13057" width="2.7109375" style="48" customWidth="1"/>
    <col min="13058" max="13060" width="0.28515625" style="48" customWidth="1"/>
    <col min="13061" max="13061" width="19.42578125" style="48" bestFit="1" customWidth="1"/>
    <col min="13062" max="13062" width="65.140625" style="48" bestFit="1" customWidth="1"/>
    <col min="13063" max="13063" width="8.7109375" style="48" bestFit="1" customWidth="1"/>
    <col min="13064" max="13064" width="12.5703125" style="48" bestFit="1" customWidth="1"/>
    <col min="13065" max="13065" width="11.85546875" style="48" bestFit="1" customWidth="1"/>
    <col min="13066" max="13066" width="11.7109375" style="48" customWidth="1"/>
    <col min="13067" max="13067" width="11.7109375" style="48" bestFit="1" customWidth="1"/>
    <col min="13068" max="13068" width="12.28515625" style="48" bestFit="1" customWidth="1"/>
    <col min="13069" max="13069" width="10.5703125" style="48" customWidth="1"/>
    <col min="13070" max="13070" width="11" style="48" customWidth="1"/>
    <col min="13071" max="13071" width="10.85546875" style="48" customWidth="1"/>
    <col min="13072" max="13072" width="14.7109375" style="48" customWidth="1"/>
    <col min="13073" max="13073" width="17.28515625" style="48" bestFit="1" customWidth="1"/>
    <col min="13074" max="13074" width="10.28515625" style="48" bestFit="1" customWidth="1"/>
    <col min="13075" max="13075" width="10.7109375" style="48" bestFit="1" customWidth="1"/>
    <col min="13076" max="13312" width="9.140625" style="48"/>
    <col min="13313" max="13313" width="2.7109375" style="48" customWidth="1"/>
    <col min="13314" max="13316" width="0.28515625" style="48" customWidth="1"/>
    <col min="13317" max="13317" width="19.42578125" style="48" bestFit="1" customWidth="1"/>
    <col min="13318" max="13318" width="65.140625" style="48" bestFit="1" customWidth="1"/>
    <col min="13319" max="13319" width="8.7109375" style="48" bestFit="1" customWidth="1"/>
    <col min="13320" max="13320" width="12.5703125" style="48" bestFit="1" customWidth="1"/>
    <col min="13321" max="13321" width="11.85546875" style="48" bestFit="1" customWidth="1"/>
    <col min="13322" max="13322" width="11.7109375" style="48" customWidth="1"/>
    <col min="13323" max="13323" width="11.7109375" style="48" bestFit="1" customWidth="1"/>
    <col min="13324" max="13324" width="12.28515625" style="48" bestFit="1" customWidth="1"/>
    <col min="13325" max="13325" width="10.5703125" style="48" customWidth="1"/>
    <col min="13326" max="13326" width="11" style="48" customWidth="1"/>
    <col min="13327" max="13327" width="10.85546875" style="48" customWidth="1"/>
    <col min="13328" max="13328" width="14.7109375" style="48" customWidth="1"/>
    <col min="13329" max="13329" width="17.28515625" style="48" bestFit="1" customWidth="1"/>
    <col min="13330" max="13330" width="10.28515625" style="48" bestFit="1" customWidth="1"/>
    <col min="13331" max="13331" width="10.7109375" style="48" bestFit="1" customWidth="1"/>
    <col min="13332" max="13568" width="9.140625" style="48"/>
    <col min="13569" max="13569" width="2.7109375" style="48" customWidth="1"/>
    <col min="13570" max="13572" width="0.28515625" style="48" customWidth="1"/>
    <col min="13573" max="13573" width="19.42578125" style="48" bestFit="1" customWidth="1"/>
    <col min="13574" max="13574" width="65.140625" style="48" bestFit="1" customWidth="1"/>
    <col min="13575" max="13575" width="8.7109375" style="48" bestFit="1" customWidth="1"/>
    <col min="13576" max="13576" width="12.5703125" style="48" bestFit="1" customWidth="1"/>
    <col min="13577" max="13577" width="11.85546875" style="48" bestFit="1" customWidth="1"/>
    <col min="13578" max="13578" width="11.7109375" style="48" customWidth="1"/>
    <col min="13579" max="13579" width="11.7109375" style="48" bestFit="1" customWidth="1"/>
    <col min="13580" max="13580" width="12.28515625" style="48" bestFit="1" customWidth="1"/>
    <col min="13581" max="13581" width="10.5703125" style="48" customWidth="1"/>
    <col min="13582" max="13582" width="11" style="48" customWidth="1"/>
    <col min="13583" max="13583" width="10.85546875" style="48" customWidth="1"/>
    <col min="13584" max="13584" width="14.7109375" style="48" customWidth="1"/>
    <col min="13585" max="13585" width="17.28515625" style="48" bestFit="1" customWidth="1"/>
    <col min="13586" max="13586" width="10.28515625" style="48" bestFit="1" customWidth="1"/>
    <col min="13587" max="13587" width="10.7109375" style="48" bestFit="1" customWidth="1"/>
    <col min="13588" max="13824" width="9.140625" style="48"/>
    <col min="13825" max="13825" width="2.7109375" style="48" customWidth="1"/>
    <col min="13826" max="13828" width="0.28515625" style="48" customWidth="1"/>
    <col min="13829" max="13829" width="19.42578125" style="48" bestFit="1" customWidth="1"/>
    <col min="13830" max="13830" width="65.140625" style="48" bestFit="1" customWidth="1"/>
    <col min="13831" max="13831" width="8.7109375" style="48" bestFit="1" customWidth="1"/>
    <col min="13832" max="13832" width="12.5703125" style="48" bestFit="1" customWidth="1"/>
    <col min="13833" max="13833" width="11.85546875" style="48" bestFit="1" customWidth="1"/>
    <col min="13834" max="13834" width="11.7109375" style="48" customWidth="1"/>
    <col min="13835" max="13835" width="11.7109375" style="48" bestFit="1" customWidth="1"/>
    <col min="13836" max="13836" width="12.28515625" style="48" bestFit="1" customWidth="1"/>
    <col min="13837" max="13837" width="10.5703125" style="48" customWidth="1"/>
    <col min="13838" max="13838" width="11" style="48" customWidth="1"/>
    <col min="13839" max="13839" width="10.85546875" style="48" customWidth="1"/>
    <col min="13840" max="13840" width="14.7109375" style="48" customWidth="1"/>
    <col min="13841" max="13841" width="17.28515625" style="48" bestFit="1" customWidth="1"/>
    <col min="13842" max="13842" width="10.28515625" style="48" bestFit="1" customWidth="1"/>
    <col min="13843" max="13843" width="10.7109375" style="48" bestFit="1" customWidth="1"/>
    <col min="13844" max="14080" width="9.140625" style="48"/>
    <col min="14081" max="14081" width="2.7109375" style="48" customWidth="1"/>
    <col min="14082" max="14084" width="0.28515625" style="48" customWidth="1"/>
    <col min="14085" max="14085" width="19.42578125" style="48" bestFit="1" customWidth="1"/>
    <col min="14086" max="14086" width="65.140625" style="48" bestFit="1" customWidth="1"/>
    <col min="14087" max="14087" width="8.7109375" style="48" bestFit="1" customWidth="1"/>
    <col min="14088" max="14088" width="12.5703125" style="48" bestFit="1" customWidth="1"/>
    <col min="14089" max="14089" width="11.85546875" style="48" bestFit="1" customWidth="1"/>
    <col min="14090" max="14090" width="11.7109375" style="48" customWidth="1"/>
    <col min="14091" max="14091" width="11.7109375" style="48" bestFit="1" customWidth="1"/>
    <col min="14092" max="14092" width="12.28515625" style="48" bestFit="1" customWidth="1"/>
    <col min="14093" max="14093" width="10.5703125" style="48" customWidth="1"/>
    <col min="14094" max="14094" width="11" style="48" customWidth="1"/>
    <col min="14095" max="14095" width="10.85546875" style="48" customWidth="1"/>
    <col min="14096" max="14096" width="14.7109375" style="48" customWidth="1"/>
    <col min="14097" max="14097" width="17.28515625" style="48" bestFit="1" customWidth="1"/>
    <col min="14098" max="14098" width="10.28515625" style="48" bestFit="1" customWidth="1"/>
    <col min="14099" max="14099" width="10.7109375" style="48" bestFit="1" customWidth="1"/>
    <col min="14100" max="14336" width="9.140625" style="48"/>
    <col min="14337" max="14337" width="2.7109375" style="48" customWidth="1"/>
    <col min="14338" max="14340" width="0.28515625" style="48" customWidth="1"/>
    <col min="14341" max="14341" width="19.42578125" style="48" bestFit="1" customWidth="1"/>
    <col min="14342" max="14342" width="65.140625" style="48" bestFit="1" customWidth="1"/>
    <col min="14343" max="14343" width="8.7109375" style="48" bestFit="1" customWidth="1"/>
    <col min="14344" max="14344" width="12.5703125" style="48" bestFit="1" customWidth="1"/>
    <col min="14345" max="14345" width="11.85546875" style="48" bestFit="1" customWidth="1"/>
    <col min="14346" max="14346" width="11.7109375" style="48" customWidth="1"/>
    <col min="14347" max="14347" width="11.7109375" style="48" bestFit="1" customWidth="1"/>
    <col min="14348" max="14348" width="12.28515625" style="48" bestFit="1" customWidth="1"/>
    <col min="14349" max="14349" width="10.5703125" style="48" customWidth="1"/>
    <col min="14350" max="14350" width="11" style="48" customWidth="1"/>
    <col min="14351" max="14351" width="10.85546875" style="48" customWidth="1"/>
    <col min="14352" max="14352" width="14.7109375" style="48" customWidth="1"/>
    <col min="14353" max="14353" width="17.28515625" style="48" bestFit="1" customWidth="1"/>
    <col min="14354" max="14354" width="10.28515625" style="48" bestFit="1" customWidth="1"/>
    <col min="14355" max="14355" width="10.7109375" style="48" bestFit="1" customWidth="1"/>
    <col min="14356" max="14592" width="9.140625" style="48"/>
    <col min="14593" max="14593" width="2.7109375" style="48" customWidth="1"/>
    <col min="14594" max="14596" width="0.28515625" style="48" customWidth="1"/>
    <col min="14597" max="14597" width="19.42578125" style="48" bestFit="1" customWidth="1"/>
    <col min="14598" max="14598" width="65.140625" style="48" bestFit="1" customWidth="1"/>
    <col min="14599" max="14599" width="8.7109375" style="48" bestFit="1" customWidth="1"/>
    <col min="14600" max="14600" width="12.5703125" style="48" bestFit="1" customWidth="1"/>
    <col min="14601" max="14601" width="11.85546875" style="48" bestFit="1" customWidth="1"/>
    <col min="14602" max="14602" width="11.7109375" style="48" customWidth="1"/>
    <col min="14603" max="14603" width="11.7109375" style="48" bestFit="1" customWidth="1"/>
    <col min="14604" max="14604" width="12.28515625" style="48" bestFit="1" customWidth="1"/>
    <col min="14605" max="14605" width="10.5703125" style="48" customWidth="1"/>
    <col min="14606" max="14606" width="11" style="48" customWidth="1"/>
    <col min="14607" max="14607" width="10.85546875" style="48" customWidth="1"/>
    <col min="14608" max="14608" width="14.7109375" style="48" customWidth="1"/>
    <col min="14609" max="14609" width="17.28515625" style="48" bestFit="1" customWidth="1"/>
    <col min="14610" max="14610" width="10.28515625" style="48" bestFit="1" customWidth="1"/>
    <col min="14611" max="14611" width="10.7109375" style="48" bestFit="1" customWidth="1"/>
    <col min="14612" max="14848" width="9.140625" style="48"/>
    <col min="14849" max="14849" width="2.7109375" style="48" customWidth="1"/>
    <col min="14850" max="14852" width="0.28515625" style="48" customWidth="1"/>
    <col min="14853" max="14853" width="19.42578125" style="48" bestFit="1" customWidth="1"/>
    <col min="14854" max="14854" width="65.140625" style="48" bestFit="1" customWidth="1"/>
    <col min="14855" max="14855" width="8.7109375" style="48" bestFit="1" customWidth="1"/>
    <col min="14856" max="14856" width="12.5703125" style="48" bestFit="1" customWidth="1"/>
    <col min="14857" max="14857" width="11.85546875" style="48" bestFit="1" customWidth="1"/>
    <col min="14858" max="14858" width="11.7109375" style="48" customWidth="1"/>
    <col min="14859" max="14859" width="11.7109375" style="48" bestFit="1" customWidth="1"/>
    <col min="14860" max="14860" width="12.28515625" style="48" bestFit="1" customWidth="1"/>
    <col min="14861" max="14861" width="10.5703125" style="48" customWidth="1"/>
    <col min="14862" max="14862" width="11" style="48" customWidth="1"/>
    <col min="14863" max="14863" width="10.85546875" style="48" customWidth="1"/>
    <col min="14864" max="14864" width="14.7109375" style="48" customWidth="1"/>
    <col min="14865" max="14865" width="17.28515625" style="48" bestFit="1" customWidth="1"/>
    <col min="14866" max="14866" width="10.28515625" style="48" bestFit="1" customWidth="1"/>
    <col min="14867" max="14867" width="10.7109375" style="48" bestFit="1" customWidth="1"/>
    <col min="14868" max="15104" width="9.140625" style="48"/>
    <col min="15105" max="15105" width="2.7109375" style="48" customWidth="1"/>
    <col min="15106" max="15108" width="0.28515625" style="48" customWidth="1"/>
    <col min="15109" max="15109" width="19.42578125" style="48" bestFit="1" customWidth="1"/>
    <col min="15110" max="15110" width="65.140625" style="48" bestFit="1" customWidth="1"/>
    <col min="15111" max="15111" width="8.7109375" style="48" bestFit="1" customWidth="1"/>
    <col min="15112" max="15112" width="12.5703125" style="48" bestFit="1" customWidth="1"/>
    <col min="15113" max="15113" width="11.85546875" style="48" bestFit="1" customWidth="1"/>
    <col min="15114" max="15114" width="11.7109375" style="48" customWidth="1"/>
    <col min="15115" max="15115" width="11.7109375" style="48" bestFit="1" customWidth="1"/>
    <col min="15116" max="15116" width="12.28515625" style="48" bestFit="1" customWidth="1"/>
    <col min="15117" max="15117" width="10.5703125" style="48" customWidth="1"/>
    <col min="15118" max="15118" width="11" style="48" customWidth="1"/>
    <col min="15119" max="15119" width="10.85546875" style="48" customWidth="1"/>
    <col min="15120" max="15120" width="14.7109375" style="48" customWidth="1"/>
    <col min="15121" max="15121" width="17.28515625" style="48" bestFit="1" customWidth="1"/>
    <col min="15122" max="15122" width="10.28515625" style="48" bestFit="1" customWidth="1"/>
    <col min="15123" max="15123" width="10.7109375" style="48" bestFit="1" customWidth="1"/>
    <col min="15124" max="15360" width="9.140625" style="48"/>
    <col min="15361" max="15361" width="2.7109375" style="48" customWidth="1"/>
    <col min="15362" max="15364" width="0.28515625" style="48" customWidth="1"/>
    <col min="15365" max="15365" width="19.42578125" style="48" bestFit="1" customWidth="1"/>
    <col min="15366" max="15366" width="65.140625" style="48" bestFit="1" customWidth="1"/>
    <col min="15367" max="15367" width="8.7109375" style="48" bestFit="1" customWidth="1"/>
    <col min="15368" max="15368" width="12.5703125" style="48" bestFit="1" customWidth="1"/>
    <col min="15369" max="15369" width="11.85546875" style="48" bestFit="1" customWidth="1"/>
    <col min="15370" max="15370" width="11.7109375" style="48" customWidth="1"/>
    <col min="15371" max="15371" width="11.7109375" style="48" bestFit="1" customWidth="1"/>
    <col min="15372" max="15372" width="12.28515625" style="48" bestFit="1" customWidth="1"/>
    <col min="15373" max="15373" width="10.5703125" style="48" customWidth="1"/>
    <col min="15374" max="15374" width="11" style="48" customWidth="1"/>
    <col min="15375" max="15375" width="10.85546875" style="48" customWidth="1"/>
    <col min="15376" max="15376" width="14.7109375" style="48" customWidth="1"/>
    <col min="15377" max="15377" width="17.28515625" style="48" bestFit="1" customWidth="1"/>
    <col min="15378" max="15378" width="10.28515625" style="48" bestFit="1" customWidth="1"/>
    <col min="15379" max="15379" width="10.7109375" style="48" bestFit="1" customWidth="1"/>
    <col min="15380" max="15616" width="9.140625" style="48"/>
    <col min="15617" max="15617" width="2.7109375" style="48" customWidth="1"/>
    <col min="15618" max="15620" width="0.28515625" style="48" customWidth="1"/>
    <col min="15621" max="15621" width="19.42578125" style="48" bestFit="1" customWidth="1"/>
    <col min="15622" max="15622" width="65.140625" style="48" bestFit="1" customWidth="1"/>
    <col min="15623" max="15623" width="8.7109375" style="48" bestFit="1" customWidth="1"/>
    <col min="15624" max="15624" width="12.5703125" style="48" bestFit="1" customWidth="1"/>
    <col min="15625" max="15625" width="11.85546875" style="48" bestFit="1" customWidth="1"/>
    <col min="15626" max="15626" width="11.7109375" style="48" customWidth="1"/>
    <col min="15627" max="15627" width="11.7109375" style="48" bestFit="1" customWidth="1"/>
    <col min="15628" max="15628" width="12.28515625" style="48" bestFit="1" customWidth="1"/>
    <col min="15629" max="15629" width="10.5703125" style="48" customWidth="1"/>
    <col min="15630" max="15630" width="11" style="48" customWidth="1"/>
    <col min="15631" max="15631" width="10.85546875" style="48" customWidth="1"/>
    <col min="15632" max="15632" width="14.7109375" style="48" customWidth="1"/>
    <col min="15633" max="15633" width="17.28515625" style="48" bestFit="1" customWidth="1"/>
    <col min="15634" max="15634" width="10.28515625" style="48" bestFit="1" customWidth="1"/>
    <col min="15635" max="15635" width="10.7109375" style="48" bestFit="1" customWidth="1"/>
    <col min="15636" max="15872" width="9.140625" style="48"/>
    <col min="15873" max="15873" width="2.7109375" style="48" customWidth="1"/>
    <col min="15874" max="15876" width="0.28515625" style="48" customWidth="1"/>
    <col min="15877" max="15877" width="19.42578125" style="48" bestFit="1" customWidth="1"/>
    <col min="15878" max="15878" width="65.140625" style="48" bestFit="1" customWidth="1"/>
    <col min="15879" max="15879" width="8.7109375" style="48" bestFit="1" customWidth="1"/>
    <col min="15880" max="15880" width="12.5703125" style="48" bestFit="1" customWidth="1"/>
    <col min="15881" max="15881" width="11.85546875" style="48" bestFit="1" customWidth="1"/>
    <col min="15882" max="15882" width="11.7109375" style="48" customWidth="1"/>
    <col min="15883" max="15883" width="11.7109375" style="48" bestFit="1" customWidth="1"/>
    <col min="15884" max="15884" width="12.28515625" style="48" bestFit="1" customWidth="1"/>
    <col min="15885" max="15885" width="10.5703125" style="48" customWidth="1"/>
    <col min="15886" max="15886" width="11" style="48" customWidth="1"/>
    <col min="15887" max="15887" width="10.85546875" style="48" customWidth="1"/>
    <col min="15888" max="15888" width="14.7109375" style="48" customWidth="1"/>
    <col min="15889" max="15889" width="17.28515625" style="48" bestFit="1" customWidth="1"/>
    <col min="15890" max="15890" width="10.28515625" style="48" bestFit="1" customWidth="1"/>
    <col min="15891" max="15891" width="10.7109375" style="48" bestFit="1" customWidth="1"/>
    <col min="15892" max="16128" width="9.140625" style="48"/>
    <col min="16129" max="16129" width="2.7109375" style="48" customWidth="1"/>
    <col min="16130" max="16132" width="0.28515625" style="48" customWidth="1"/>
    <col min="16133" max="16133" width="19.42578125" style="48" bestFit="1" customWidth="1"/>
    <col min="16134" max="16134" width="65.140625" style="48" bestFit="1" customWidth="1"/>
    <col min="16135" max="16135" width="8.7109375" style="48" bestFit="1" customWidth="1"/>
    <col min="16136" max="16136" width="12.5703125" style="48" bestFit="1" customWidth="1"/>
    <col min="16137" max="16137" width="11.85546875" style="48" bestFit="1" customWidth="1"/>
    <col min="16138" max="16138" width="11.7109375" style="48" customWidth="1"/>
    <col min="16139" max="16139" width="11.7109375" style="48" bestFit="1" customWidth="1"/>
    <col min="16140" max="16140" width="12.28515625" style="48" bestFit="1" customWidth="1"/>
    <col min="16141" max="16141" width="10.5703125" style="48" customWidth="1"/>
    <col min="16142" max="16142" width="11" style="48" customWidth="1"/>
    <col min="16143" max="16143" width="10.85546875" style="48" customWidth="1"/>
    <col min="16144" max="16144" width="14.7109375" style="48" customWidth="1"/>
    <col min="16145" max="16145" width="17.28515625" style="48" bestFit="1" customWidth="1"/>
    <col min="16146" max="16146" width="10.28515625" style="48" bestFit="1" customWidth="1"/>
    <col min="16147" max="16147" width="10.7109375" style="48" bestFit="1" customWidth="1"/>
    <col min="16148" max="16384" width="9.140625" style="48"/>
  </cols>
  <sheetData>
    <row r="1" spans="1:19" s="19" customFormat="1" ht="12" customHeight="1" x14ac:dyDescent="0.2">
      <c r="A1" s="19">
        <f>ROUND(,0)</f>
        <v>0</v>
      </c>
    </row>
    <row r="2" spans="1:19" s="19" customFormat="1" ht="43.5" customHeight="1" x14ac:dyDescent="0.2">
      <c r="E2" s="129" t="s">
        <v>238</v>
      </c>
      <c r="F2" s="130"/>
      <c r="G2" s="128" t="s">
        <v>0</v>
      </c>
      <c r="H2" s="128"/>
      <c r="I2" s="128" t="s">
        <v>1</v>
      </c>
      <c r="J2" s="128"/>
      <c r="K2" s="128"/>
    </row>
    <row r="3" spans="1:19" s="19" customFormat="1" ht="35.25" customHeight="1" x14ac:dyDescent="0.2">
      <c r="G3" s="20" t="s">
        <v>2</v>
      </c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9</v>
      </c>
      <c r="O3" s="20" t="s">
        <v>10</v>
      </c>
      <c r="P3" s="20" t="s">
        <v>11</v>
      </c>
      <c r="Q3" s="20" t="s">
        <v>239</v>
      </c>
      <c r="R3" s="20" t="s">
        <v>12</v>
      </c>
      <c r="S3" s="21" t="s">
        <v>13</v>
      </c>
    </row>
    <row r="4" spans="1:19" s="19" customFormat="1" ht="13.5" customHeight="1" x14ac:dyDescent="0.2">
      <c r="B4" s="22"/>
      <c r="C4" s="22"/>
      <c r="D4" s="22"/>
      <c r="E4" s="23" t="s">
        <v>14</v>
      </c>
      <c r="F4" s="23" t="s">
        <v>15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1:19" s="19" customFormat="1" ht="13.5" customHeight="1" x14ac:dyDescent="0.2">
      <c r="B5" s="22"/>
      <c r="C5" s="22"/>
      <c r="D5" s="22"/>
      <c r="E5" s="26"/>
      <c r="F5" s="27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s="19" customFormat="1" ht="13.5" customHeight="1" x14ac:dyDescent="0.2">
      <c r="B6" s="31">
        <v>1</v>
      </c>
      <c r="C6" s="31">
        <v>1</v>
      </c>
      <c r="D6" s="32" t="s">
        <v>16</v>
      </c>
      <c r="E6" s="33">
        <v>10100</v>
      </c>
      <c r="F6" s="34" t="s">
        <v>17</v>
      </c>
      <c r="G6" s="35">
        <v>15</v>
      </c>
      <c r="H6" s="35">
        <v>22</v>
      </c>
      <c r="I6" s="35">
        <v>33</v>
      </c>
      <c r="J6" s="35">
        <v>2638</v>
      </c>
      <c r="K6" s="35">
        <v>483</v>
      </c>
      <c r="L6" s="35">
        <v>2307</v>
      </c>
      <c r="M6" s="35">
        <v>16</v>
      </c>
      <c r="N6" s="35">
        <v>179</v>
      </c>
      <c r="O6" s="35">
        <v>150</v>
      </c>
      <c r="P6" s="35">
        <v>32</v>
      </c>
      <c r="Q6" s="35">
        <v>7</v>
      </c>
      <c r="R6" s="35">
        <v>99</v>
      </c>
      <c r="S6" s="36">
        <f t="shared" ref="S6:S11" si="0">SUM(G6:R6)</f>
        <v>5981</v>
      </c>
    </row>
    <row r="7" spans="1:19" s="19" customFormat="1" ht="13.5" customHeight="1" x14ac:dyDescent="0.2">
      <c r="B7" s="31">
        <v>2</v>
      </c>
      <c r="C7" s="31"/>
      <c r="D7" s="37"/>
      <c r="E7" s="33">
        <v>10200</v>
      </c>
      <c r="F7" s="34" t="s">
        <v>18</v>
      </c>
      <c r="G7" s="35">
        <v>6</v>
      </c>
      <c r="H7" s="35">
        <v>16</v>
      </c>
      <c r="I7" s="35">
        <v>31</v>
      </c>
      <c r="J7" s="35">
        <v>23</v>
      </c>
      <c r="K7" s="35">
        <v>343</v>
      </c>
      <c r="L7" s="35">
        <v>2746</v>
      </c>
      <c r="M7" s="35">
        <v>18</v>
      </c>
      <c r="N7" s="35">
        <v>135</v>
      </c>
      <c r="O7" s="35">
        <v>122</v>
      </c>
      <c r="P7" s="35">
        <v>31</v>
      </c>
      <c r="Q7" s="35">
        <v>8</v>
      </c>
      <c r="R7" s="35">
        <v>115</v>
      </c>
      <c r="S7" s="36">
        <f t="shared" si="0"/>
        <v>3594</v>
      </c>
    </row>
    <row r="8" spans="1:19" s="19" customFormat="1" ht="13.5" customHeight="1" x14ac:dyDescent="0.2">
      <c r="B8" s="31">
        <v>3</v>
      </c>
      <c r="C8" s="31"/>
      <c r="D8" s="37"/>
      <c r="E8" s="33">
        <v>10300</v>
      </c>
      <c r="F8" s="34" t="s">
        <v>19</v>
      </c>
      <c r="G8" s="35">
        <v>11</v>
      </c>
      <c r="H8" s="35">
        <v>41</v>
      </c>
      <c r="I8" s="35">
        <v>95</v>
      </c>
      <c r="J8" s="35">
        <v>45</v>
      </c>
      <c r="K8" s="35">
        <v>615</v>
      </c>
      <c r="L8" s="35">
        <v>4846</v>
      </c>
      <c r="M8" s="35">
        <v>409</v>
      </c>
      <c r="N8" s="35">
        <v>420</v>
      </c>
      <c r="O8" s="35">
        <v>239</v>
      </c>
      <c r="P8" s="35">
        <v>65</v>
      </c>
      <c r="Q8" s="35">
        <v>16</v>
      </c>
      <c r="R8" s="35">
        <v>221</v>
      </c>
      <c r="S8" s="36">
        <f t="shared" si="0"/>
        <v>7023</v>
      </c>
    </row>
    <row r="9" spans="1:19" s="19" customFormat="1" ht="13.5" customHeight="1" x14ac:dyDescent="0.2">
      <c r="B9" s="31">
        <v>4</v>
      </c>
      <c r="C9" s="31"/>
      <c r="D9" s="37"/>
      <c r="E9" s="33">
        <v>10400</v>
      </c>
      <c r="F9" s="34" t="s">
        <v>20</v>
      </c>
      <c r="G9" s="35">
        <v>62</v>
      </c>
      <c r="H9" s="35">
        <v>64</v>
      </c>
      <c r="I9" s="35">
        <v>163</v>
      </c>
      <c r="J9" s="35">
        <v>443</v>
      </c>
      <c r="K9" s="35">
        <v>1589</v>
      </c>
      <c r="L9" s="35">
        <v>14043</v>
      </c>
      <c r="M9" s="35">
        <v>92</v>
      </c>
      <c r="N9" s="35">
        <v>691</v>
      </c>
      <c r="O9" s="35">
        <v>628</v>
      </c>
      <c r="P9" s="35">
        <v>169</v>
      </c>
      <c r="Q9" s="35">
        <v>43</v>
      </c>
      <c r="R9" s="35">
        <v>578</v>
      </c>
      <c r="S9" s="36">
        <f t="shared" si="0"/>
        <v>18565</v>
      </c>
    </row>
    <row r="10" spans="1:19" s="19" customFormat="1" ht="13.5" customHeight="1" x14ac:dyDescent="0.2">
      <c r="B10" s="31">
        <v>5</v>
      </c>
      <c r="C10" s="31"/>
      <c r="D10" s="37"/>
      <c r="E10" s="33">
        <v>10500</v>
      </c>
      <c r="F10" s="34" t="s">
        <v>21</v>
      </c>
      <c r="G10" s="35">
        <v>8193</v>
      </c>
      <c r="H10" s="35">
        <v>55</v>
      </c>
      <c r="I10" s="35">
        <v>1956</v>
      </c>
      <c r="J10" s="35">
        <v>178</v>
      </c>
      <c r="K10" s="35">
        <v>2191</v>
      </c>
      <c r="L10" s="35">
        <v>8238</v>
      </c>
      <c r="M10" s="35">
        <v>56</v>
      </c>
      <c r="N10" s="35">
        <v>539</v>
      </c>
      <c r="O10" s="35">
        <v>649</v>
      </c>
      <c r="P10" s="35">
        <v>246</v>
      </c>
      <c r="Q10" s="35">
        <v>26</v>
      </c>
      <c r="R10" s="35">
        <v>403</v>
      </c>
      <c r="S10" s="36">
        <f t="shared" si="0"/>
        <v>22730</v>
      </c>
    </row>
    <row r="11" spans="1:19" s="19" customFormat="1" ht="13.5" customHeight="1" x14ac:dyDescent="0.2">
      <c r="B11" s="31">
        <v>6</v>
      </c>
      <c r="C11" s="31"/>
      <c r="D11" s="37"/>
      <c r="E11" s="33">
        <v>10600</v>
      </c>
      <c r="F11" s="34" t="s">
        <v>22</v>
      </c>
      <c r="G11" s="35">
        <v>18</v>
      </c>
      <c r="H11" s="35">
        <v>31</v>
      </c>
      <c r="I11" s="35">
        <v>1147</v>
      </c>
      <c r="J11" s="35">
        <v>443</v>
      </c>
      <c r="K11" s="35">
        <v>499</v>
      </c>
      <c r="L11" s="35">
        <v>2617</v>
      </c>
      <c r="M11" s="35">
        <v>20</v>
      </c>
      <c r="N11" s="35">
        <v>238</v>
      </c>
      <c r="O11" s="35">
        <v>469</v>
      </c>
      <c r="P11" s="35">
        <v>55</v>
      </c>
      <c r="Q11" s="35">
        <v>9</v>
      </c>
      <c r="R11" s="35">
        <v>190</v>
      </c>
      <c r="S11" s="36">
        <f t="shared" si="0"/>
        <v>5736</v>
      </c>
    </row>
    <row r="12" spans="1:19" s="19" customFormat="1" ht="13.5" customHeight="1" x14ac:dyDescent="0.2">
      <c r="B12" s="38"/>
      <c r="C12" s="39">
        <v>1</v>
      </c>
      <c r="D12" s="38"/>
      <c r="E12" s="25"/>
      <c r="F12" s="40" t="s">
        <v>23</v>
      </c>
      <c r="G12" s="41">
        <f>SUM(G6:G11)</f>
        <v>8305</v>
      </c>
      <c r="H12" s="41">
        <f t="shared" ref="H12:S12" si="1">SUM(H6:H11)</f>
        <v>229</v>
      </c>
      <c r="I12" s="41">
        <f t="shared" si="1"/>
        <v>3425</v>
      </c>
      <c r="J12" s="41">
        <f t="shared" si="1"/>
        <v>3770</v>
      </c>
      <c r="K12" s="41">
        <f t="shared" si="1"/>
        <v>5720</v>
      </c>
      <c r="L12" s="41">
        <f t="shared" si="1"/>
        <v>34797</v>
      </c>
      <c r="M12" s="41">
        <f t="shared" si="1"/>
        <v>611</v>
      </c>
      <c r="N12" s="41">
        <f t="shared" si="1"/>
        <v>2202</v>
      </c>
      <c r="O12" s="41">
        <f t="shared" si="1"/>
        <v>2257</v>
      </c>
      <c r="P12" s="41">
        <f t="shared" si="1"/>
        <v>598</v>
      </c>
      <c r="Q12" s="41">
        <f t="shared" si="1"/>
        <v>109</v>
      </c>
      <c r="R12" s="41">
        <f t="shared" si="1"/>
        <v>1606</v>
      </c>
      <c r="S12" s="41">
        <f t="shared" si="1"/>
        <v>63629</v>
      </c>
    </row>
    <row r="13" spans="1:19" s="19" customFormat="1" ht="13.5" customHeight="1" x14ac:dyDescent="0.2">
      <c r="B13" s="22"/>
      <c r="C13" s="22"/>
      <c r="D13" s="22"/>
      <c r="E13" s="23" t="s">
        <v>14</v>
      </c>
      <c r="F13" s="23" t="s">
        <v>24</v>
      </c>
      <c r="G13" s="2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25"/>
    </row>
    <row r="14" spans="1:19" s="19" customFormat="1" ht="13.5" customHeight="1" x14ac:dyDescent="0.2">
      <c r="B14" s="22"/>
      <c r="C14" s="22"/>
      <c r="D14" s="22"/>
      <c r="E14" s="26"/>
      <c r="F14" s="27"/>
      <c r="G14" s="2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0"/>
    </row>
    <row r="15" spans="1:19" s="19" customFormat="1" ht="13.5" customHeight="1" x14ac:dyDescent="0.2">
      <c r="B15" s="31">
        <v>7</v>
      </c>
      <c r="C15" s="31">
        <v>2</v>
      </c>
      <c r="D15" s="32" t="s">
        <v>25</v>
      </c>
      <c r="E15" s="33">
        <v>20100</v>
      </c>
      <c r="F15" s="34" t="s">
        <v>26</v>
      </c>
      <c r="G15" s="35">
        <v>11</v>
      </c>
      <c r="H15" s="35">
        <v>11</v>
      </c>
      <c r="I15" s="35">
        <v>6975</v>
      </c>
      <c r="J15" s="35">
        <v>27</v>
      </c>
      <c r="K15" s="35">
        <v>403</v>
      </c>
      <c r="L15" s="35">
        <v>281</v>
      </c>
      <c r="M15" s="35">
        <v>3</v>
      </c>
      <c r="N15" s="35">
        <v>58</v>
      </c>
      <c r="O15" s="35">
        <v>170</v>
      </c>
      <c r="P15" s="35">
        <v>54</v>
      </c>
      <c r="Q15" s="35">
        <v>1</v>
      </c>
      <c r="R15" s="35">
        <v>215</v>
      </c>
      <c r="S15" s="36">
        <f>SUM(G15:R15)</f>
        <v>8209</v>
      </c>
    </row>
    <row r="16" spans="1:19" s="19" customFormat="1" ht="13.5" customHeight="1" x14ac:dyDescent="0.2">
      <c r="B16" s="22"/>
      <c r="C16" s="22"/>
      <c r="D16" s="22"/>
      <c r="E16" s="42">
        <v>20201</v>
      </c>
      <c r="F16" s="43" t="s">
        <v>27</v>
      </c>
      <c r="G16" s="44">
        <f>G17+G18</f>
        <v>342</v>
      </c>
      <c r="H16" s="44">
        <f t="shared" ref="H16:M16" si="2">H17+H18</f>
        <v>77</v>
      </c>
      <c r="I16" s="44">
        <f t="shared" si="2"/>
        <v>72234</v>
      </c>
      <c r="J16" s="44">
        <f t="shared" si="2"/>
        <v>76</v>
      </c>
      <c r="K16" s="44">
        <f t="shared" si="2"/>
        <v>1802</v>
      </c>
      <c r="L16" s="44">
        <f t="shared" si="2"/>
        <v>3145</v>
      </c>
      <c r="M16" s="44">
        <f t="shared" si="2"/>
        <v>31</v>
      </c>
      <c r="N16" s="44">
        <f>N17+N18</f>
        <v>827</v>
      </c>
      <c r="O16" s="44">
        <f>O17+O18</f>
        <v>1126</v>
      </c>
      <c r="P16" s="44">
        <f>P17+P18</f>
        <v>125</v>
      </c>
      <c r="Q16" s="44">
        <f>Q17+Q18</f>
        <v>14</v>
      </c>
      <c r="R16" s="44">
        <f>R17+R18</f>
        <v>243</v>
      </c>
      <c r="S16" s="45">
        <f>SUM(G16:R16)</f>
        <v>80042</v>
      </c>
    </row>
    <row r="17" spans="2:19" s="19" customFormat="1" ht="13.5" customHeight="1" x14ac:dyDescent="0.2">
      <c r="B17" s="31">
        <v>8</v>
      </c>
      <c r="C17" s="31"/>
      <c r="D17" s="32" t="s">
        <v>28</v>
      </c>
      <c r="E17" s="33">
        <v>20201</v>
      </c>
      <c r="F17" s="34" t="s">
        <v>29</v>
      </c>
      <c r="G17" s="35">
        <v>342</v>
      </c>
      <c r="H17" s="35">
        <v>77</v>
      </c>
      <c r="I17" s="35">
        <v>59522</v>
      </c>
      <c r="J17" s="35">
        <v>76</v>
      </c>
      <c r="K17" s="35">
        <v>1802</v>
      </c>
      <c r="L17" s="35">
        <v>3145</v>
      </c>
      <c r="M17" s="35">
        <v>31</v>
      </c>
      <c r="N17" s="35">
        <v>827</v>
      </c>
      <c r="O17" s="35">
        <v>1126</v>
      </c>
      <c r="P17" s="35">
        <v>125</v>
      </c>
      <c r="Q17" s="35">
        <v>14</v>
      </c>
      <c r="R17" s="35">
        <v>243</v>
      </c>
      <c r="S17" s="36">
        <f>SUM(G17:R17)</f>
        <v>67330</v>
      </c>
    </row>
    <row r="18" spans="2:19" s="19" customFormat="1" ht="13.5" customHeight="1" x14ac:dyDescent="0.2">
      <c r="B18" s="31">
        <v>9</v>
      </c>
      <c r="C18" s="31"/>
      <c r="D18" s="37"/>
      <c r="E18" s="33">
        <v>20202</v>
      </c>
      <c r="F18" s="34" t="s">
        <v>30</v>
      </c>
      <c r="G18" s="35"/>
      <c r="H18" s="35"/>
      <c r="I18" s="35">
        <v>12712</v>
      </c>
      <c r="J18" s="35"/>
      <c r="K18" s="35"/>
      <c r="L18" s="35"/>
      <c r="M18" s="35"/>
      <c r="N18" s="35"/>
      <c r="O18" s="35"/>
      <c r="P18" s="35"/>
      <c r="Q18" s="35"/>
      <c r="R18" s="35"/>
      <c r="S18" s="36">
        <f>SUM(G18:R18)</f>
        <v>12712</v>
      </c>
    </row>
    <row r="19" spans="2:19" s="19" customFormat="1" ht="13.5" customHeight="1" x14ac:dyDescent="0.2">
      <c r="B19" s="22"/>
      <c r="C19" s="22"/>
      <c r="D19" s="22"/>
      <c r="E19" s="26"/>
      <c r="F19" s="27"/>
      <c r="G19" s="35"/>
      <c r="H19" s="2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0"/>
    </row>
    <row r="20" spans="2:19" s="19" customFormat="1" ht="13.5" customHeight="1" x14ac:dyDescent="0.2">
      <c r="B20" s="31">
        <v>10</v>
      </c>
      <c r="C20" s="31"/>
      <c r="D20" s="32" t="s">
        <v>31</v>
      </c>
      <c r="E20" s="33">
        <v>20300</v>
      </c>
      <c r="F20" s="34" t="s">
        <v>32</v>
      </c>
      <c r="G20" s="35">
        <v>216</v>
      </c>
      <c r="H20" s="35">
        <v>224</v>
      </c>
      <c r="I20" s="35">
        <v>6015</v>
      </c>
      <c r="J20" s="35">
        <v>350</v>
      </c>
      <c r="K20" s="35">
        <v>1377</v>
      </c>
      <c r="L20" s="35">
        <v>9660</v>
      </c>
      <c r="M20" s="35">
        <v>82</v>
      </c>
      <c r="N20" s="35">
        <v>3623</v>
      </c>
      <c r="O20" s="35">
        <v>449</v>
      </c>
      <c r="P20" s="35">
        <v>454</v>
      </c>
      <c r="Q20" s="35">
        <v>38</v>
      </c>
      <c r="R20" s="35">
        <v>688</v>
      </c>
      <c r="S20" s="36">
        <f>SUM(G20:R20)</f>
        <v>23176</v>
      </c>
    </row>
    <row r="21" spans="2:19" s="19" customFormat="1" ht="13.5" customHeight="1" x14ac:dyDescent="0.2">
      <c r="B21" s="22"/>
      <c r="C21" s="22"/>
      <c r="D21" s="22"/>
      <c r="E21" s="42">
        <v>20401</v>
      </c>
      <c r="F21" s="43" t="s">
        <v>33</v>
      </c>
      <c r="G21" s="44">
        <f t="shared" ref="G21:R21" si="3">G22+G23</f>
        <v>92107</v>
      </c>
      <c r="H21" s="44">
        <f t="shared" si="3"/>
        <v>5</v>
      </c>
      <c r="I21" s="44">
        <f t="shared" si="3"/>
        <v>98499.046809535546</v>
      </c>
      <c r="J21" s="44">
        <f t="shared" si="3"/>
        <v>42</v>
      </c>
      <c r="K21" s="44">
        <f t="shared" si="3"/>
        <v>561</v>
      </c>
      <c r="L21" s="44">
        <f t="shared" si="3"/>
        <v>1879</v>
      </c>
      <c r="M21" s="44">
        <f t="shared" si="3"/>
        <v>13</v>
      </c>
      <c r="N21" s="44">
        <f t="shared" si="3"/>
        <v>94</v>
      </c>
      <c r="O21" s="44">
        <f t="shared" si="3"/>
        <v>172</v>
      </c>
      <c r="P21" s="44">
        <f t="shared" si="3"/>
        <v>35</v>
      </c>
      <c r="Q21" s="44">
        <f t="shared" si="3"/>
        <v>6</v>
      </c>
      <c r="R21" s="44">
        <f t="shared" si="3"/>
        <v>82</v>
      </c>
      <c r="S21" s="45">
        <f>SUM(G21:R21)</f>
        <v>193495.04680953553</v>
      </c>
    </row>
    <row r="22" spans="2:19" s="19" customFormat="1" ht="13.5" customHeight="1" x14ac:dyDescent="0.2">
      <c r="B22" s="31">
        <v>11</v>
      </c>
      <c r="C22" s="31"/>
      <c r="D22" s="32" t="s">
        <v>34</v>
      </c>
      <c r="E22" s="33">
        <v>20401</v>
      </c>
      <c r="F22" s="34" t="s">
        <v>35</v>
      </c>
      <c r="G22" s="35">
        <v>4</v>
      </c>
      <c r="H22" s="35">
        <v>1</v>
      </c>
      <c r="I22" s="35">
        <v>73422.740922680052</v>
      </c>
      <c r="J22" s="35">
        <v>5</v>
      </c>
      <c r="K22" s="35">
        <v>304</v>
      </c>
      <c r="L22" s="35">
        <v>369</v>
      </c>
      <c r="M22" s="35">
        <v>3</v>
      </c>
      <c r="N22" s="35">
        <v>21</v>
      </c>
      <c r="O22" s="35">
        <v>93</v>
      </c>
      <c r="P22" s="35">
        <v>11</v>
      </c>
      <c r="Q22" s="35">
        <v>1</v>
      </c>
      <c r="R22" s="35">
        <v>18</v>
      </c>
      <c r="S22" s="36">
        <f>SUM(G22:R22)</f>
        <v>74252.740922680052</v>
      </c>
    </row>
    <row r="23" spans="2:19" s="19" customFormat="1" ht="13.5" customHeight="1" x14ac:dyDescent="0.2">
      <c r="B23" s="31">
        <v>12</v>
      </c>
      <c r="C23" s="31"/>
      <c r="D23" s="37"/>
      <c r="E23" s="33">
        <v>20402</v>
      </c>
      <c r="F23" s="34" t="s">
        <v>36</v>
      </c>
      <c r="G23" s="35">
        <v>92103</v>
      </c>
      <c r="H23" s="35">
        <v>4</v>
      </c>
      <c r="I23" s="35">
        <v>25076.305886855491</v>
      </c>
      <c r="J23" s="35">
        <v>37</v>
      </c>
      <c r="K23" s="35">
        <v>257</v>
      </c>
      <c r="L23" s="35">
        <v>1510</v>
      </c>
      <c r="M23" s="35">
        <v>10</v>
      </c>
      <c r="N23" s="35">
        <v>73</v>
      </c>
      <c r="O23" s="35">
        <v>79</v>
      </c>
      <c r="P23" s="35">
        <v>24</v>
      </c>
      <c r="Q23" s="35">
        <v>5</v>
      </c>
      <c r="R23" s="35">
        <v>64</v>
      </c>
      <c r="S23" s="36">
        <f>SUM(G23:R23)</f>
        <v>119242.30588685549</v>
      </c>
    </row>
    <row r="24" spans="2:19" s="19" customFormat="1" ht="13.5" customHeight="1" x14ac:dyDescent="0.2">
      <c r="B24" s="22"/>
      <c r="C24" s="22"/>
      <c r="D24" s="22"/>
      <c r="E24" s="26"/>
      <c r="F24" s="27"/>
      <c r="G24" s="35"/>
      <c r="H24" s="35"/>
      <c r="I24" s="29"/>
      <c r="J24" s="35"/>
      <c r="K24" s="35"/>
      <c r="L24" s="35"/>
      <c r="M24" s="35"/>
      <c r="N24" s="35"/>
      <c r="O24" s="35"/>
      <c r="P24" s="35"/>
      <c r="Q24" s="35"/>
      <c r="R24" s="35"/>
      <c r="S24" s="30"/>
    </row>
    <row r="25" spans="2:19" s="19" customFormat="1" ht="13.5" customHeight="1" x14ac:dyDescent="0.2">
      <c r="B25" s="31">
        <v>13</v>
      </c>
      <c r="C25" s="31"/>
      <c r="D25" s="32" t="s">
        <v>37</v>
      </c>
      <c r="E25" s="33">
        <v>20500</v>
      </c>
      <c r="F25" s="34" t="s">
        <v>38</v>
      </c>
      <c r="G25" s="35"/>
      <c r="H25" s="35"/>
      <c r="I25" s="35">
        <v>4080.0044898611886</v>
      </c>
      <c r="J25" s="35"/>
      <c r="K25" s="35"/>
      <c r="L25" s="35"/>
      <c r="M25" s="35"/>
      <c r="N25" s="35"/>
      <c r="O25" s="35"/>
      <c r="P25" s="35"/>
      <c r="Q25" s="35"/>
      <c r="R25" s="35"/>
      <c r="S25" s="36">
        <f>SUM(G25:R25)</f>
        <v>4080.0044898611886</v>
      </c>
    </row>
    <row r="26" spans="2:19" s="19" customFormat="1" ht="13.5" customHeight="1" x14ac:dyDescent="0.2">
      <c r="B26" s="22"/>
      <c r="C26" s="22"/>
      <c r="D26" s="22"/>
      <c r="E26" s="42">
        <v>20601</v>
      </c>
      <c r="F26" s="43" t="s">
        <v>39</v>
      </c>
      <c r="G26" s="44">
        <f t="shared" ref="G26:R26" si="4">G27+G28+G29</f>
        <v>23471</v>
      </c>
      <c r="H26" s="44">
        <f t="shared" si="4"/>
        <v>447</v>
      </c>
      <c r="I26" s="44">
        <f t="shared" si="4"/>
        <v>99727</v>
      </c>
      <c r="J26" s="44">
        <f t="shared" si="4"/>
        <v>6774</v>
      </c>
      <c r="K26" s="44">
        <f t="shared" si="4"/>
        <v>18161</v>
      </c>
      <c r="L26" s="44">
        <f t="shared" si="4"/>
        <v>50657</v>
      </c>
      <c r="M26" s="44">
        <f t="shared" si="4"/>
        <v>367</v>
      </c>
      <c r="N26" s="44">
        <f t="shared" si="4"/>
        <v>5349</v>
      </c>
      <c r="O26" s="44">
        <f t="shared" si="4"/>
        <v>5268</v>
      </c>
      <c r="P26" s="44">
        <f t="shared" si="4"/>
        <v>4725</v>
      </c>
      <c r="Q26" s="44">
        <f t="shared" si="4"/>
        <v>172</v>
      </c>
      <c r="R26" s="44">
        <f t="shared" si="4"/>
        <v>5244</v>
      </c>
      <c r="S26" s="45">
        <f>SUM(G26:R26)</f>
        <v>220362</v>
      </c>
    </row>
    <row r="27" spans="2:19" s="19" customFormat="1" ht="13.5" customHeight="1" x14ac:dyDescent="0.2">
      <c r="B27" s="31">
        <v>14</v>
      </c>
      <c r="C27" s="31"/>
      <c r="D27" s="32" t="s">
        <v>40</v>
      </c>
      <c r="E27" s="33">
        <v>20601</v>
      </c>
      <c r="F27" s="34" t="s">
        <v>41</v>
      </c>
      <c r="G27" s="35">
        <v>12967</v>
      </c>
      <c r="H27" s="35">
        <v>311</v>
      </c>
      <c r="I27" s="35">
        <v>53968</v>
      </c>
      <c r="J27" s="35">
        <v>3538</v>
      </c>
      <c r="K27" s="35">
        <v>10869</v>
      </c>
      <c r="L27" s="35">
        <v>35322</v>
      </c>
      <c r="M27" s="35">
        <v>253</v>
      </c>
      <c r="N27" s="35">
        <v>3595</v>
      </c>
      <c r="O27" s="35">
        <v>3420</v>
      </c>
      <c r="P27" s="35">
        <v>2989</v>
      </c>
      <c r="Q27" s="35">
        <v>118</v>
      </c>
      <c r="R27" s="35">
        <v>4488</v>
      </c>
      <c r="S27" s="36">
        <f>SUM(G27:R27)</f>
        <v>131838</v>
      </c>
    </row>
    <row r="28" spans="2:19" s="19" customFormat="1" ht="13.5" customHeight="1" x14ac:dyDescent="0.2">
      <c r="B28" s="31">
        <v>15</v>
      </c>
      <c r="C28" s="31"/>
      <c r="D28" s="37"/>
      <c r="E28" s="33">
        <v>20602</v>
      </c>
      <c r="F28" s="34" t="s">
        <v>42</v>
      </c>
      <c r="G28" s="35">
        <v>10292</v>
      </c>
      <c r="H28" s="35">
        <v>92</v>
      </c>
      <c r="I28" s="35">
        <v>23297</v>
      </c>
      <c r="J28" s="35">
        <v>2877</v>
      </c>
      <c r="K28" s="35">
        <v>5540</v>
      </c>
      <c r="L28" s="35">
        <v>9869</v>
      </c>
      <c r="M28" s="35">
        <v>74</v>
      </c>
      <c r="N28" s="35">
        <v>1160</v>
      </c>
      <c r="O28" s="35">
        <v>1291</v>
      </c>
      <c r="P28" s="35">
        <v>1121</v>
      </c>
      <c r="Q28" s="35">
        <v>35</v>
      </c>
      <c r="R28" s="35">
        <v>508</v>
      </c>
      <c r="S28" s="36">
        <f>SUM(G28:R28)</f>
        <v>56156</v>
      </c>
    </row>
    <row r="29" spans="2:19" s="19" customFormat="1" ht="13.5" customHeight="1" x14ac:dyDescent="0.2">
      <c r="B29" s="31">
        <v>16</v>
      </c>
      <c r="C29" s="31"/>
      <c r="D29" s="37"/>
      <c r="E29" s="33">
        <v>20603</v>
      </c>
      <c r="F29" s="34" t="s">
        <v>43</v>
      </c>
      <c r="G29" s="35">
        <v>212</v>
      </c>
      <c r="H29" s="35">
        <v>44</v>
      </c>
      <c r="I29" s="35">
        <v>22462</v>
      </c>
      <c r="J29" s="35">
        <v>359</v>
      </c>
      <c r="K29" s="35">
        <v>1752</v>
      </c>
      <c r="L29" s="35">
        <v>5466</v>
      </c>
      <c r="M29" s="35">
        <v>40</v>
      </c>
      <c r="N29" s="35">
        <v>594</v>
      </c>
      <c r="O29" s="35">
        <v>557</v>
      </c>
      <c r="P29" s="35">
        <v>615</v>
      </c>
      <c r="Q29" s="35">
        <v>19</v>
      </c>
      <c r="R29" s="35">
        <v>248</v>
      </c>
      <c r="S29" s="36">
        <f>SUM(G29:R29)</f>
        <v>32368</v>
      </c>
    </row>
    <row r="30" spans="2:19" s="19" customFormat="1" ht="13.5" customHeight="1" x14ac:dyDescent="0.2">
      <c r="B30" s="22"/>
      <c r="C30" s="22"/>
      <c r="D30" s="22"/>
      <c r="E30" s="26"/>
      <c r="F30" s="2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0"/>
    </row>
    <row r="31" spans="2:19" s="19" customFormat="1" ht="13.5" customHeight="1" x14ac:dyDescent="0.2">
      <c r="B31" s="31">
        <v>17</v>
      </c>
      <c r="C31" s="31"/>
      <c r="D31" s="32" t="s">
        <v>44</v>
      </c>
      <c r="E31" s="33">
        <v>20700</v>
      </c>
      <c r="F31" s="34" t="s">
        <v>45</v>
      </c>
      <c r="G31" s="35">
        <v>2958</v>
      </c>
      <c r="H31" s="35">
        <v>18</v>
      </c>
      <c r="I31" s="35">
        <v>7698</v>
      </c>
      <c r="J31" s="35">
        <v>44</v>
      </c>
      <c r="K31" s="35">
        <v>1007</v>
      </c>
      <c r="L31" s="35">
        <v>669</v>
      </c>
      <c r="M31" s="35">
        <v>9</v>
      </c>
      <c r="N31" s="35">
        <v>166</v>
      </c>
      <c r="O31" s="35">
        <v>692</v>
      </c>
      <c r="P31" s="35">
        <v>112</v>
      </c>
      <c r="Q31" s="35">
        <v>4</v>
      </c>
      <c r="R31" s="35">
        <v>57</v>
      </c>
      <c r="S31" s="36">
        <f t="shared" ref="S31:S38" si="5">SUM(G31:R31)</f>
        <v>13434</v>
      </c>
    </row>
    <row r="32" spans="2:19" s="19" customFormat="1" ht="13.5" customHeight="1" x14ac:dyDescent="0.2">
      <c r="B32" s="22"/>
      <c r="C32" s="22"/>
      <c r="D32" s="22"/>
      <c r="E32" s="42">
        <v>20801</v>
      </c>
      <c r="F32" s="43" t="s">
        <v>46</v>
      </c>
      <c r="G32" s="44">
        <f>G33+G34+G35+G36+G37+G38+G39+G40</f>
        <v>4360</v>
      </c>
      <c r="H32" s="44">
        <f>H33+H34+H35+H36+H37+H38+H39+H40</f>
        <v>377</v>
      </c>
      <c r="I32" s="44">
        <f>I33+I34+I35+I36+I37+I38+I39+I40</f>
        <v>15750</v>
      </c>
      <c r="J32" s="44">
        <f t="shared" ref="J32:R32" si="6">J33+J34+J35+J36+J37+J38+J39+J40</f>
        <v>16373</v>
      </c>
      <c r="K32" s="44">
        <f t="shared" si="6"/>
        <v>5623</v>
      </c>
      <c r="L32" s="44">
        <f t="shared" si="6"/>
        <v>42180</v>
      </c>
      <c r="M32" s="44">
        <f t="shared" si="6"/>
        <v>284</v>
      </c>
      <c r="N32" s="44">
        <f t="shared" si="6"/>
        <v>2846</v>
      </c>
      <c r="O32" s="44">
        <f t="shared" si="6"/>
        <v>2411</v>
      </c>
      <c r="P32" s="44">
        <f t="shared" si="6"/>
        <v>1005</v>
      </c>
      <c r="Q32" s="44">
        <f t="shared" si="6"/>
        <v>132</v>
      </c>
      <c r="R32" s="44">
        <f t="shared" si="6"/>
        <v>1890</v>
      </c>
      <c r="S32" s="45">
        <f t="shared" si="5"/>
        <v>93231</v>
      </c>
    </row>
    <row r="33" spans="2:19" s="19" customFormat="1" ht="13.5" customHeight="1" x14ac:dyDescent="0.2">
      <c r="B33" s="31">
        <v>18</v>
      </c>
      <c r="C33" s="31"/>
      <c r="D33" s="32" t="s">
        <v>47</v>
      </c>
      <c r="E33" s="33">
        <v>20801</v>
      </c>
      <c r="F33" s="34" t="s">
        <v>48</v>
      </c>
      <c r="G33" s="35">
        <v>2564</v>
      </c>
      <c r="H33" s="35">
        <v>228</v>
      </c>
      <c r="I33" s="35">
        <v>11105</v>
      </c>
      <c r="J33" s="35">
        <v>13135</v>
      </c>
      <c r="K33" s="35">
        <v>2658</v>
      </c>
      <c r="L33" s="35">
        <v>11418</v>
      </c>
      <c r="M33" s="35">
        <v>79</v>
      </c>
      <c r="N33" s="35">
        <v>776</v>
      </c>
      <c r="O33" s="35">
        <v>1014</v>
      </c>
      <c r="P33" s="35">
        <v>490</v>
      </c>
      <c r="Q33" s="35">
        <v>37</v>
      </c>
      <c r="R33" s="35">
        <v>496</v>
      </c>
      <c r="S33" s="36">
        <f t="shared" si="5"/>
        <v>44000</v>
      </c>
    </row>
    <row r="34" spans="2:19" s="19" customFormat="1" ht="13.5" customHeight="1" x14ac:dyDescent="0.2">
      <c r="B34" s="31">
        <v>19</v>
      </c>
      <c r="C34" s="31"/>
      <c r="D34" s="37"/>
      <c r="E34" s="33">
        <v>20802</v>
      </c>
      <c r="F34" s="34" t="s">
        <v>49</v>
      </c>
      <c r="G34" s="35">
        <v>332</v>
      </c>
      <c r="H34" s="35">
        <v>57</v>
      </c>
      <c r="I34" s="35">
        <v>2323</v>
      </c>
      <c r="J34" s="35">
        <v>387</v>
      </c>
      <c r="K34" s="35">
        <v>1161</v>
      </c>
      <c r="L34" s="35">
        <v>7686</v>
      </c>
      <c r="M34" s="35">
        <v>52</v>
      </c>
      <c r="N34" s="35">
        <v>478</v>
      </c>
      <c r="O34" s="35">
        <v>455</v>
      </c>
      <c r="P34" s="35">
        <v>252</v>
      </c>
      <c r="Q34" s="35">
        <v>24</v>
      </c>
      <c r="R34" s="35">
        <v>418</v>
      </c>
      <c r="S34" s="36">
        <f t="shared" si="5"/>
        <v>13625</v>
      </c>
    </row>
    <row r="35" spans="2:19" s="19" customFormat="1" ht="13.5" customHeight="1" x14ac:dyDescent="0.2">
      <c r="B35" s="31">
        <v>20</v>
      </c>
      <c r="C35" s="31"/>
      <c r="D35" s="37"/>
      <c r="E35" s="33">
        <v>20803</v>
      </c>
      <c r="F35" s="34" t="s">
        <v>50</v>
      </c>
      <c r="G35" s="35">
        <v>1121</v>
      </c>
      <c r="H35" s="35">
        <v>54</v>
      </c>
      <c r="I35" s="35">
        <v>808</v>
      </c>
      <c r="J35" s="35">
        <v>371</v>
      </c>
      <c r="K35" s="35">
        <v>1011</v>
      </c>
      <c r="L35" s="35">
        <v>15843</v>
      </c>
      <c r="M35" s="35">
        <v>102</v>
      </c>
      <c r="N35" s="35">
        <v>688</v>
      </c>
      <c r="O35" s="35">
        <v>623</v>
      </c>
      <c r="P35" s="35">
        <v>153</v>
      </c>
      <c r="Q35" s="35">
        <v>48</v>
      </c>
      <c r="R35" s="35">
        <v>647</v>
      </c>
      <c r="S35" s="36">
        <f t="shared" si="5"/>
        <v>21469</v>
      </c>
    </row>
    <row r="36" spans="2:19" s="19" customFormat="1" ht="13.5" customHeight="1" x14ac:dyDescent="0.2">
      <c r="B36" s="31">
        <v>21</v>
      </c>
      <c r="C36" s="31"/>
      <c r="D36" s="37"/>
      <c r="E36" s="33">
        <v>20804</v>
      </c>
      <c r="F36" s="34" t="s">
        <v>51</v>
      </c>
      <c r="G36" s="35">
        <v>45</v>
      </c>
      <c r="H36" s="35">
        <v>2</v>
      </c>
      <c r="I36" s="35">
        <v>15</v>
      </c>
      <c r="J36" s="35">
        <v>2127</v>
      </c>
      <c r="K36" s="35">
        <v>169</v>
      </c>
      <c r="L36" s="35">
        <v>657</v>
      </c>
      <c r="M36" s="35">
        <v>5</v>
      </c>
      <c r="N36" s="35">
        <v>40</v>
      </c>
      <c r="O36" s="35">
        <v>57</v>
      </c>
      <c r="P36" s="35">
        <v>23</v>
      </c>
      <c r="Q36" s="35">
        <v>2</v>
      </c>
      <c r="R36" s="35">
        <v>29</v>
      </c>
      <c r="S36" s="36">
        <f t="shared" si="5"/>
        <v>3171</v>
      </c>
    </row>
    <row r="37" spans="2:19" s="19" customFormat="1" ht="13.5" customHeight="1" x14ac:dyDescent="0.2">
      <c r="B37" s="31">
        <v>22</v>
      </c>
      <c r="C37" s="31"/>
      <c r="D37" s="37"/>
      <c r="E37" s="33">
        <v>20805</v>
      </c>
      <c r="F37" s="34" t="s">
        <v>52</v>
      </c>
      <c r="G37" s="35">
        <v>297</v>
      </c>
      <c r="H37" s="35">
        <v>31</v>
      </c>
      <c r="I37" s="35">
        <v>416</v>
      </c>
      <c r="J37" s="35">
        <v>333</v>
      </c>
      <c r="K37" s="35">
        <v>517</v>
      </c>
      <c r="L37" s="35">
        <v>5969</v>
      </c>
      <c r="M37" s="35">
        <v>42</v>
      </c>
      <c r="N37" s="35">
        <v>831</v>
      </c>
      <c r="O37" s="35">
        <v>220</v>
      </c>
      <c r="P37" s="35">
        <v>69</v>
      </c>
      <c r="Q37" s="35">
        <v>19</v>
      </c>
      <c r="R37" s="35">
        <v>271</v>
      </c>
      <c r="S37" s="36">
        <f t="shared" si="5"/>
        <v>9015</v>
      </c>
    </row>
    <row r="38" spans="2:19" s="19" customFormat="1" ht="13.5" customHeight="1" x14ac:dyDescent="0.2">
      <c r="B38" s="31">
        <v>23</v>
      </c>
      <c r="C38" s="31"/>
      <c r="D38" s="37"/>
      <c r="E38" s="33">
        <v>20806</v>
      </c>
      <c r="F38" s="34" t="s">
        <v>53</v>
      </c>
      <c r="G38" s="35">
        <v>1</v>
      </c>
      <c r="H38" s="35">
        <v>5</v>
      </c>
      <c r="I38" s="35">
        <v>1083</v>
      </c>
      <c r="J38" s="35">
        <v>20</v>
      </c>
      <c r="K38" s="35">
        <v>107</v>
      </c>
      <c r="L38" s="35">
        <v>607</v>
      </c>
      <c r="M38" s="35">
        <v>4</v>
      </c>
      <c r="N38" s="35">
        <v>33</v>
      </c>
      <c r="O38" s="35">
        <v>42</v>
      </c>
      <c r="P38" s="35">
        <v>18</v>
      </c>
      <c r="Q38" s="35">
        <v>2</v>
      </c>
      <c r="R38" s="35">
        <v>29</v>
      </c>
      <c r="S38" s="36">
        <f t="shared" si="5"/>
        <v>1951</v>
      </c>
    </row>
    <row r="39" spans="2:19" s="19" customFormat="1" ht="13.5" customHeight="1" x14ac:dyDescent="0.2">
      <c r="B39" s="31">
        <v>24</v>
      </c>
      <c r="C39" s="31"/>
      <c r="D39" s="37"/>
      <c r="E39" s="33">
        <v>20807</v>
      </c>
      <c r="F39" s="34" t="s">
        <v>54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6"/>
    </row>
    <row r="40" spans="2:19" s="19" customFormat="1" ht="13.5" customHeight="1" x14ac:dyDescent="0.2">
      <c r="B40" s="31">
        <v>25</v>
      </c>
      <c r="C40" s="31"/>
      <c r="D40" s="37"/>
      <c r="E40" s="33">
        <v>20808</v>
      </c>
      <c r="F40" s="34" t="s">
        <v>55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6"/>
    </row>
    <row r="41" spans="2:19" s="19" customFormat="1" ht="13.5" customHeight="1" x14ac:dyDescent="0.2">
      <c r="B41" s="22"/>
      <c r="C41" s="22"/>
      <c r="D41" s="22"/>
      <c r="E41" s="42">
        <v>20901</v>
      </c>
      <c r="F41" s="43" t="s">
        <v>56</v>
      </c>
      <c r="G41" s="44">
        <f>G42+G43+G44+G45+G46+G47</f>
        <v>217</v>
      </c>
      <c r="H41" s="44">
        <f t="shared" ref="H41:M41" si="7">H42+H43+H44+H45+H46+H47</f>
        <v>23</v>
      </c>
      <c r="I41" s="44">
        <f t="shared" si="7"/>
        <v>16601</v>
      </c>
      <c r="J41" s="44">
        <f t="shared" si="7"/>
        <v>58</v>
      </c>
      <c r="K41" s="44">
        <f t="shared" si="7"/>
        <v>825</v>
      </c>
      <c r="L41" s="44">
        <f t="shared" si="7"/>
        <v>2564</v>
      </c>
      <c r="M41" s="44">
        <f t="shared" si="7"/>
        <v>18</v>
      </c>
      <c r="N41" s="44">
        <f>N42+N43+N44+N45+N46+N47</f>
        <v>194</v>
      </c>
      <c r="O41" s="44">
        <f>O42+O43+O44+O45+O46+O47</f>
        <v>325</v>
      </c>
      <c r="P41" s="44">
        <f>P42+P43+P44+P45+P46+P47</f>
        <v>119</v>
      </c>
      <c r="Q41" s="44">
        <f>Q42+Q43+Q44+Q45+Q46+Q47</f>
        <v>9</v>
      </c>
      <c r="R41" s="44">
        <f>R42+R43+R44+R45+R46+R47</f>
        <v>118</v>
      </c>
      <c r="S41" s="45">
        <f>SUM(G41:R41)</f>
        <v>21071</v>
      </c>
    </row>
    <row r="42" spans="2:19" s="19" customFormat="1" ht="13.5" customHeight="1" x14ac:dyDescent="0.2">
      <c r="B42" s="31">
        <v>26</v>
      </c>
      <c r="C42" s="31"/>
      <c r="D42" s="32" t="s">
        <v>57</v>
      </c>
      <c r="E42" s="33">
        <v>20901</v>
      </c>
      <c r="F42" s="34" t="s">
        <v>50</v>
      </c>
      <c r="G42" s="35">
        <v>213</v>
      </c>
      <c r="H42" s="35">
        <v>16</v>
      </c>
      <c r="I42" s="35">
        <v>3290</v>
      </c>
      <c r="J42" s="35">
        <v>53</v>
      </c>
      <c r="K42" s="35">
        <v>178</v>
      </c>
      <c r="L42" s="35">
        <v>2159</v>
      </c>
      <c r="M42" s="35">
        <v>14</v>
      </c>
      <c r="N42" s="35">
        <v>113</v>
      </c>
      <c r="O42" s="35">
        <v>125</v>
      </c>
      <c r="P42" s="35">
        <v>24</v>
      </c>
      <c r="Q42" s="35">
        <v>7</v>
      </c>
      <c r="R42" s="35">
        <v>90</v>
      </c>
      <c r="S42" s="36">
        <f>SUM(G42:R42)</f>
        <v>6282</v>
      </c>
    </row>
    <row r="43" spans="2:19" s="19" customFormat="1" ht="13.5" customHeight="1" x14ac:dyDescent="0.2">
      <c r="B43" s="31">
        <v>27</v>
      </c>
      <c r="C43" s="31"/>
      <c r="D43" s="37"/>
      <c r="E43" s="33">
        <v>20902</v>
      </c>
      <c r="F43" s="34" t="s">
        <v>51</v>
      </c>
      <c r="G43" s="35">
        <v>3</v>
      </c>
      <c r="H43" s="35">
        <v>5</v>
      </c>
      <c r="I43" s="35">
        <v>9792</v>
      </c>
      <c r="J43" s="35">
        <v>3</v>
      </c>
      <c r="K43" s="35">
        <v>477</v>
      </c>
      <c r="L43" s="35">
        <v>268</v>
      </c>
      <c r="M43" s="35">
        <v>3</v>
      </c>
      <c r="N43" s="35">
        <v>58</v>
      </c>
      <c r="O43" s="35">
        <v>145</v>
      </c>
      <c r="P43" s="35">
        <v>70</v>
      </c>
      <c r="Q43" s="35">
        <v>1</v>
      </c>
      <c r="R43" s="35">
        <v>18</v>
      </c>
      <c r="S43" s="36">
        <f>SUM(G43:R43)</f>
        <v>10843</v>
      </c>
    </row>
    <row r="44" spans="2:19" s="19" customFormat="1" ht="13.5" customHeight="1" x14ac:dyDescent="0.2">
      <c r="B44" s="31">
        <v>28</v>
      </c>
      <c r="C44" s="31"/>
      <c r="D44" s="37"/>
      <c r="E44" s="33">
        <v>20903</v>
      </c>
      <c r="F44" s="34" t="s">
        <v>52</v>
      </c>
      <c r="G44" s="35"/>
      <c r="H44" s="35"/>
      <c r="I44" s="35">
        <v>162</v>
      </c>
      <c r="J44" s="35"/>
      <c r="K44" s="35"/>
      <c r="L44" s="35"/>
      <c r="M44" s="35"/>
      <c r="N44" s="35"/>
      <c r="O44" s="35"/>
      <c r="P44" s="35"/>
      <c r="Q44" s="35"/>
      <c r="R44" s="35"/>
      <c r="S44" s="36">
        <f>SUM(G44:R44)</f>
        <v>162</v>
      </c>
    </row>
    <row r="45" spans="2:19" s="19" customFormat="1" ht="13.5" customHeight="1" x14ac:dyDescent="0.2">
      <c r="B45" s="31">
        <v>29</v>
      </c>
      <c r="C45" s="31"/>
      <c r="D45" s="37"/>
      <c r="E45" s="33">
        <v>20904</v>
      </c>
      <c r="F45" s="34" t="s">
        <v>53</v>
      </c>
      <c r="G45" s="35">
        <v>1</v>
      </c>
      <c r="H45" s="35">
        <v>2</v>
      </c>
      <c r="I45" s="35">
        <v>3357</v>
      </c>
      <c r="J45" s="35">
        <v>2</v>
      </c>
      <c r="K45" s="35">
        <v>170</v>
      </c>
      <c r="L45" s="35">
        <v>137</v>
      </c>
      <c r="M45" s="35">
        <v>1</v>
      </c>
      <c r="N45" s="35">
        <v>23</v>
      </c>
      <c r="O45" s="35">
        <v>55</v>
      </c>
      <c r="P45" s="35">
        <v>25</v>
      </c>
      <c r="Q45" s="35">
        <v>1</v>
      </c>
      <c r="R45" s="35">
        <v>10</v>
      </c>
      <c r="S45" s="36">
        <f>SUM(G45:R45)</f>
        <v>3784</v>
      </c>
    </row>
    <row r="46" spans="2:19" s="19" customFormat="1" ht="13.5" customHeight="1" x14ac:dyDescent="0.2">
      <c r="B46" s="31">
        <v>30</v>
      </c>
      <c r="C46" s="31"/>
      <c r="D46" s="37"/>
      <c r="E46" s="33">
        <v>20905</v>
      </c>
      <c r="F46" s="34" t="s">
        <v>55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6"/>
    </row>
    <row r="47" spans="2:19" s="19" customFormat="1" ht="13.5" customHeight="1" x14ac:dyDescent="0.2">
      <c r="B47" s="31">
        <v>31</v>
      </c>
      <c r="C47" s="31"/>
      <c r="D47" s="37"/>
      <c r="E47" s="33">
        <v>20906</v>
      </c>
      <c r="F47" s="34" t="s">
        <v>54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6"/>
    </row>
    <row r="48" spans="2:19" s="19" customFormat="1" ht="13.5" customHeight="1" x14ac:dyDescent="0.2">
      <c r="B48" s="22"/>
      <c r="C48" s="22"/>
      <c r="D48" s="22"/>
      <c r="E48" s="42">
        <v>21001</v>
      </c>
      <c r="F48" s="43" t="s">
        <v>58</v>
      </c>
      <c r="G48" s="44">
        <f>G49+G50+G51+G52+G53+G54</f>
        <v>2443</v>
      </c>
      <c r="H48" s="44">
        <f>H49+H50+H51+H52+H53+H54</f>
        <v>156</v>
      </c>
      <c r="I48" s="44">
        <f>I49+I50+I51+I52+I53+I54</f>
        <v>85501</v>
      </c>
      <c r="J48" s="44">
        <f t="shared" ref="J48:R48" si="8">J49+J50+J51+J52+J53+J54</f>
        <v>954</v>
      </c>
      <c r="K48" s="44">
        <f t="shared" si="8"/>
        <v>4709</v>
      </c>
      <c r="L48" s="44">
        <f t="shared" si="8"/>
        <v>15766</v>
      </c>
      <c r="M48" s="44">
        <f t="shared" si="8"/>
        <v>114</v>
      </c>
      <c r="N48" s="44">
        <f t="shared" si="8"/>
        <v>1457</v>
      </c>
      <c r="O48" s="44">
        <f t="shared" si="8"/>
        <v>1761</v>
      </c>
      <c r="P48" s="44">
        <f t="shared" si="8"/>
        <v>635</v>
      </c>
      <c r="Q48" s="44">
        <f t="shared" si="8"/>
        <v>53</v>
      </c>
      <c r="R48" s="44">
        <f t="shared" si="8"/>
        <v>803</v>
      </c>
      <c r="S48" s="45">
        <f t="shared" ref="S48:S54" si="9">SUM(G48:R48)</f>
        <v>114352</v>
      </c>
    </row>
    <row r="49" spans="2:19" s="19" customFormat="1" ht="13.5" customHeight="1" x14ac:dyDescent="0.2">
      <c r="B49" s="31">
        <v>32</v>
      </c>
      <c r="C49" s="31"/>
      <c r="D49" s="32" t="s">
        <v>59</v>
      </c>
      <c r="E49" s="33">
        <v>21001</v>
      </c>
      <c r="F49" s="34" t="s">
        <v>50</v>
      </c>
      <c r="G49" s="35">
        <v>616</v>
      </c>
      <c r="H49" s="35">
        <v>102</v>
      </c>
      <c r="I49" s="35">
        <v>19189</v>
      </c>
      <c r="J49" s="35">
        <v>749</v>
      </c>
      <c r="K49" s="35">
        <v>1096</v>
      </c>
      <c r="L49" s="35">
        <v>10377</v>
      </c>
      <c r="M49" s="35">
        <v>71</v>
      </c>
      <c r="N49" s="35">
        <v>899</v>
      </c>
      <c r="O49" s="35">
        <v>553</v>
      </c>
      <c r="P49" s="35">
        <v>115</v>
      </c>
      <c r="Q49" s="35">
        <v>33</v>
      </c>
      <c r="R49" s="35">
        <v>477</v>
      </c>
      <c r="S49" s="36">
        <f t="shared" si="9"/>
        <v>34277</v>
      </c>
    </row>
    <row r="50" spans="2:19" s="19" customFormat="1" ht="13.5" customHeight="1" x14ac:dyDescent="0.2">
      <c r="B50" s="31">
        <v>33</v>
      </c>
      <c r="C50" s="31"/>
      <c r="D50" s="37"/>
      <c r="E50" s="33">
        <v>21002</v>
      </c>
      <c r="F50" s="34" t="s">
        <v>51</v>
      </c>
      <c r="G50" s="35">
        <v>12</v>
      </c>
      <c r="H50" s="35">
        <v>8</v>
      </c>
      <c r="I50" s="35">
        <v>14136</v>
      </c>
      <c r="J50" s="35">
        <v>6</v>
      </c>
      <c r="K50" s="35">
        <v>697</v>
      </c>
      <c r="L50" s="35">
        <v>488</v>
      </c>
      <c r="M50" s="35">
        <v>5</v>
      </c>
      <c r="N50" s="35">
        <v>89</v>
      </c>
      <c r="O50" s="35">
        <v>234</v>
      </c>
      <c r="P50" s="35">
        <v>102</v>
      </c>
      <c r="Q50" s="35">
        <v>2</v>
      </c>
      <c r="R50" s="35">
        <v>30</v>
      </c>
      <c r="S50" s="36">
        <f t="shared" si="9"/>
        <v>15809</v>
      </c>
    </row>
    <row r="51" spans="2:19" s="19" customFormat="1" ht="13.5" customHeight="1" x14ac:dyDescent="0.2">
      <c r="B51" s="31">
        <v>34</v>
      </c>
      <c r="C51" s="31"/>
      <c r="D51" s="37"/>
      <c r="E51" s="33">
        <v>21003</v>
      </c>
      <c r="F51" s="34" t="s">
        <v>52</v>
      </c>
      <c r="G51" s="35">
        <v>3</v>
      </c>
      <c r="H51" s="35"/>
      <c r="I51" s="35">
        <v>3797</v>
      </c>
      <c r="J51" s="35">
        <v>16</v>
      </c>
      <c r="K51" s="35">
        <v>11</v>
      </c>
      <c r="L51" s="35">
        <v>75</v>
      </c>
      <c r="M51" s="35">
        <v>1</v>
      </c>
      <c r="N51" s="35">
        <v>4</v>
      </c>
      <c r="O51" s="35">
        <v>5</v>
      </c>
      <c r="P51" s="35">
        <v>2</v>
      </c>
      <c r="Q51" s="35"/>
      <c r="R51" s="35">
        <v>9</v>
      </c>
      <c r="S51" s="36">
        <f t="shared" si="9"/>
        <v>3923</v>
      </c>
    </row>
    <row r="52" spans="2:19" s="19" customFormat="1" ht="13.5" customHeight="1" x14ac:dyDescent="0.2">
      <c r="B52" s="31">
        <v>35</v>
      </c>
      <c r="C52" s="31"/>
      <c r="D52" s="37"/>
      <c r="E52" s="33">
        <v>21004</v>
      </c>
      <c r="F52" s="34" t="s">
        <v>53</v>
      </c>
      <c r="G52" s="35">
        <v>1665</v>
      </c>
      <c r="H52" s="35">
        <v>31</v>
      </c>
      <c r="I52" s="35">
        <v>46716</v>
      </c>
      <c r="J52" s="35">
        <v>54</v>
      </c>
      <c r="K52" s="35">
        <v>2550</v>
      </c>
      <c r="L52" s="35">
        <v>3023</v>
      </c>
      <c r="M52" s="35">
        <v>25</v>
      </c>
      <c r="N52" s="35">
        <v>376</v>
      </c>
      <c r="O52" s="35">
        <v>836</v>
      </c>
      <c r="P52" s="35">
        <v>371</v>
      </c>
      <c r="Q52" s="35">
        <v>12</v>
      </c>
      <c r="R52" s="35">
        <v>207</v>
      </c>
      <c r="S52" s="36">
        <f t="shared" si="9"/>
        <v>55866</v>
      </c>
    </row>
    <row r="53" spans="2:19" s="19" customFormat="1" ht="13.5" customHeight="1" x14ac:dyDescent="0.2">
      <c r="B53" s="31">
        <v>36</v>
      </c>
      <c r="C53" s="31"/>
      <c r="D53" s="37"/>
      <c r="E53" s="33">
        <v>21005</v>
      </c>
      <c r="F53" s="34" t="s">
        <v>55</v>
      </c>
      <c r="G53" s="35">
        <v>147</v>
      </c>
      <c r="H53" s="35">
        <v>15</v>
      </c>
      <c r="I53" s="35">
        <v>1414</v>
      </c>
      <c r="J53" s="35">
        <v>129</v>
      </c>
      <c r="K53" s="35">
        <v>343</v>
      </c>
      <c r="L53" s="35">
        <v>1798</v>
      </c>
      <c r="M53" s="35">
        <v>12</v>
      </c>
      <c r="N53" s="35">
        <v>88</v>
      </c>
      <c r="O53" s="35">
        <v>129</v>
      </c>
      <c r="P53" s="35">
        <v>43</v>
      </c>
      <c r="Q53" s="35">
        <v>6</v>
      </c>
      <c r="R53" s="35">
        <v>80</v>
      </c>
      <c r="S53" s="36">
        <f t="shared" si="9"/>
        <v>4204</v>
      </c>
    </row>
    <row r="54" spans="2:19" s="19" customFormat="1" ht="13.5" customHeight="1" x14ac:dyDescent="0.2">
      <c r="B54" s="31">
        <v>37</v>
      </c>
      <c r="C54" s="31"/>
      <c r="D54" s="37"/>
      <c r="E54" s="33">
        <v>21006</v>
      </c>
      <c r="F54" s="34" t="s">
        <v>54</v>
      </c>
      <c r="G54" s="35"/>
      <c r="H54" s="35"/>
      <c r="I54" s="35">
        <v>249</v>
      </c>
      <c r="J54" s="35"/>
      <c r="K54" s="35">
        <v>12</v>
      </c>
      <c r="L54" s="35">
        <v>5</v>
      </c>
      <c r="M54" s="35"/>
      <c r="N54" s="35">
        <v>1</v>
      </c>
      <c r="O54" s="35">
        <v>4</v>
      </c>
      <c r="P54" s="35">
        <v>2</v>
      </c>
      <c r="Q54" s="35"/>
      <c r="R54" s="35"/>
      <c r="S54" s="36">
        <f t="shared" si="9"/>
        <v>273</v>
      </c>
    </row>
    <row r="55" spans="2:19" s="19" customFormat="1" ht="13.5" customHeight="1" x14ac:dyDescent="0.2">
      <c r="B55" s="22"/>
      <c r="C55" s="22"/>
      <c r="D55" s="22"/>
      <c r="E55" s="26"/>
      <c r="F55" s="2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0"/>
    </row>
    <row r="56" spans="2:19" s="19" customFormat="1" ht="13.5" customHeight="1" x14ac:dyDescent="0.2">
      <c r="B56" s="31">
        <v>38</v>
      </c>
      <c r="C56" s="31"/>
      <c r="D56" s="32" t="s">
        <v>60</v>
      </c>
      <c r="E56" s="33">
        <v>21100</v>
      </c>
      <c r="F56" s="34" t="s">
        <v>61</v>
      </c>
      <c r="G56" s="35"/>
      <c r="H56" s="35"/>
      <c r="I56" s="35">
        <v>1956</v>
      </c>
      <c r="J56" s="35"/>
      <c r="K56" s="35"/>
      <c r="L56" s="35"/>
      <c r="M56" s="35"/>
      <c r="N56" s="35"/>
      <c r="O56" s="35"/>
      <c r="P56" s="35"/>
      <c r="Q56" s="35"/>
      <c r="R56" s="35"/>
      <c r="S56" s="36">
        <f>SUM(G56:R56)</f>
        <v>1956</v>
      </c>
    </row>
    <row r="57" spans="2:19" s="19" customFormat="1" ht="13.5" customHeight="1" x14ac:dyDescent="0.2">
      <c r="B57" s="38"/>
      <c r="C57" s="39">
        <v>2</v>
      </c>
      <c r="D57" s="38"/>
      <c r="E57" s="25"/>
      <c r="F57" s="40" t="s">
        <v>62</v>
      </c>
      <c r="G57" s="41">
        <f>G56+G48+G41+G32+G31+G26+G21+G20+G16+G15</f>
        <v>126125</v>
      </c>
      <c r="H57" s="41">
        <f>H56+H48+H41+H32+H31+H26+H21+H20+H16+H15</f>
        <v>1338</v>
      </c>
      <c r="I57" s="41">
        <f>I56+I48+I41+I32+I31+I26+I21+I20+I16+I15+I25</f>
        <v>415036.05129939673</v>
      </c>
      <c r="J57" s="41">
        <f>J56+J48+J41+J32+J31+J26+J21+J20+J16+J15+J25</f>
        <v>24698</v>
      </c>
      <c r="K57" s="41">
        <f t="shared" ref="K57:R57" si="10">K56+K48+K41+K32+K31+K26+K21+K20+K16+K15</f>
        <v>34468</v>
      </c>
      <c r="L57" s="41">
        <f t="shared" si="10"/>
        <v>126801</v>
      </c>
      <c r="M57" s="41">
        <f t="shared" si="10"/>
        <v>921</v>
      </c>
      <c r="N57" s="41">
        <f t="shared" si="10"/>
        <v>14614</v>
      </c>
      <c r="O57" s="41">
        <f t="shared" si="10"/>
        <v>12374</v>
      </c>
      <c r="P57" s="41">
        <f t="shared" si="10"/>
        <v>7264</v>
      </c>
      <c r="Q57" s="41">
        <f t="shared" si="10"/>
        <v>429</v>
      </c>
      <c r="R57" s="41">
        <f t="shared" si="10"/>
        <v>9340</v>
      </c>
      <c r="S57" s="41">
        <f>SUM(G57:R57)</f>
        <v>773408.05129939667</v>
      </c>
    </row>
    <row r="58" spans="2:19" s="19" customFormat="1" ht="13.5" customHeight="1" x14ac:dyDescent="0.2">
      <c r="B58" s="22"/>
      <c r="C58" s="22"/>
      <c r="D58" s="22"/>
      <c r="E58" s="23" t="s">
        <v>14</v>
      </c>
      <c r="F58" s="23" t="s">
        <v>63</v>
      </c>
      <c r="G58" s="2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5"/>
    </row>
    <row r="59" spans="2:19" s="19" customFormat="1" ht="13.5" customHeight="1" x14ac:dyDescent="0.2">
      <c r="B59" s="22"/>
      <c r="C59" s="22"/>
      <c r="D59" s="22"/>
      <c r="E59" s="26"/>
      <c r="F59" s="27"/>
      <c r="G59" s="2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0"/>
    </row>
    <row r="60" spans="2:19" s="19" customFormat="1" ht="13.5" customHeight="1" x14ac:dyDescent="0.2">
      <c r="B60" s="31">
        <v>39</v>
      </c>
      <c r="C60" s="31">
        <v>3</v>
      </c>
      <c r="D60" s="32" t="s">
        <v>64</v>
      </c>
      <c r="E60" s="33">
        <v>30100</v>
      </c>
      <c r="F60" s="34" t="s">
        <v>65</v>
      </c>
      <c r="G60" s="35">
        <v>879</v>
      </c>
      <c r="H60" s="35">
        <v>84</v>
      </c>
      <c r="I60" s="35">
        <v>271</v>
      </c>
      <c r="J60" s="35">
        <v>596</v>
      </c>
      <c r="K60" s="35">
        <v>2261</v>
      </c>
      <c r="L60" s="35">
        <v>13011</v>
      </c>
      <c r="M60" s="35">
        <v>95</v>
      </c>
      <c r="N60" s="35">
        <v>2037</v>
      </c>
      <c r="O60" s="35">
        <v>745</v>
      </c>
      <c r="P60" s="35">
        <v>756</v>
      </c>
      <c r="Q60" s="35">
        <v>44</v>
      </c>
      <c r="R60" s="35">
        <v>591</v>
      </c>
      <c r="S60" s="36">
        <f>SUM(G60:R60)</f>
        <v>21370</v>
      </c>
    </row>
    <row r="61" spans="2:19" s="19" customFormat="1" ht="13.5" customHeight="1" x14ac:dyDescent="0.2">
      <c r="B61" s="22"/>
      <c r="C61" s="22"/>
      <c r="D61" s="22"/>
      <c r="E61" s="42">
        <v>30201</v>
      </c>
      <c r="F61" s="43" t="s">
        <v>66</v>
      </c>
      <c r="G61" s="44">
        <f t="shared" ref="G61:R61" si="11">G62+G63</f>
        <v>12601</v>
      </c>
      <c r="H61" s="44">
        <f t="shared" si="11"/>
        <v>649</v>
      </c>
      <c r="I61" s="44">
        <f t="shared" si="11"/>
        <v>344424</v>
      </c>
      <c r="J61" s="44">
        <f t="shared" si="11"/>
        <v>5954</v>
      </c>
      <c r="K61" s="44">
        <f t="shared" si="11"/>
        <v>16523</v>
      </c>
      <c r="L61" s="44">
        <f t="shared" si="11"/>
        <v>81914</v>
      </c>
      <c r="M61" s="44">
        <f t="shared" si="11"/>
        <v>569</v>
      </c>
      <c r="N61" s="44">
        <f t="shared" si="11"/>
        <v>9782</v>
      </c>
      <c r="O61" s="44">
        <f t="shared" si="11"/>
        <v>3646</v>
      </c>
      <c r="P61" s="44">
        <f t="shared" si="11"/>
        <v>5593</v>
      </c>
      <c r="Q61" s="44">
        <f t="shared" si="11"/>
        <v>263</v>
      </c>
      <c r="R61" s="44">
        <f t="shared" si="11"/>
        <v>3578</v>
      </c>
      <c r="S61" s="45">
        <f>SUM(G61:R61)</f>
        <v>485496</v>
      </c>
    </row>
    <row r="62" spans="2:19" s="19" customFormat="1" ht="13.5" customHeight="1" x14ac:dyDescent="0.2">
      <c r="B62" s="31">
        <v>40</v>
      </c>
      <c r="C62" s="31"/>
      <c r="D62" s="32" t="s">
        <v>67</v>
      </c>
      <c r="E62" s="33">
        <v>30201</v>
      </c>
      <c r="F62" s="34" t="s">
        <v>68</v>
      </c>
      <c r="G62" s="35">
        <v>1497</v>
      </c>
      <c r="H62" s="35">
        <v>52</v>
      </c>
      <c r="I62" s="35">
        <v>226</v>
      </c>
      <c r="J62" s="35">
        <v>300</v>
      </c>
      <c r="K62" s="35">
        <v>1060</v>
      </c>
      <c r="L62" s="35">
        <v>5507</v>
      </c>
      <c r="M62" s="35">
        <v>38</v>
      </c>
      <c r="N62" s="35">
        <v>553</v>
      </c>
      <c r="O62" s="35">
        <v>226</v>
      </c>
      <c r="P62" s="35">
        <v>558</v>
      </c>
      <c r="Q62" s="35">
        <v>17</v>
      </c>
      <c r="R62" s="35">
        <v>238</v>
      </c>
      <c r="S62" s="36">
        <f>SUM(G62:R62)</f>
        <v>10272</v>
      </c>
    </row>
    <row r="63" spans="2:19" s="19" customFormat="1" ht="13.5" customHeight="1" x14ac:dyDescent="0.2">
      <c r="B63" s="31">
        <v>41</v>
      </c>
      <c r="C63" s="31"/>
      <c r="D63" s="37"/>
      <c r="E63" s="33">
        <v>30202</v>
      </c>
      <c r="F63" s="34" t="s">
        <v>69</v>
      </c>
      <c r="G63" s="35">
        <v>11104</v>
      </c>
      <c r="H63" s="35">
        <v>597</v>
      </c>
      <c r="I63" s="35">
        <v>344198</v>
      </c>
      <c r="J63" s="35">
        <v>5654</v>
      </c>
      <c r="K63" s="35">
        <v>15463</v>
      </c>
      <c r="L63" s="35">
        <v>76407</v>
      </c>
      <c r="M63" s="35">
        <v>531</v>
      </c>
      <c r="N63" s="35">
        <v>9229</v>
      </c>
      <c r="O63" s="35">
        <v>3420</v>
      </c>
      <c r="P63" s="35">
        <v>5035</v>
      </c>
      <c r="Q63" s="35">
        <v>246</v>
      </c>
      <c r="R63" s="35">
        <v>3340</v>
      </c>
      <c r="S63" s="36">
        <f>SUM(G63:R63)</f>
        <v>475224</v>
      </c>
    </row>
    <row r="64" spans="2:19" s="19" customFormat="1" ht="13.5" customHeight="1" x14ac:dyDescent="0.2">
      <c r="B64" s="22"/>
      <c r="C64" s="22"/>
      <c r="D64" s="22"/>
      <c r="E64" s="26"/>
      <c r="F64" s="2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0"/>
    </row>
    <row r="65" spans="2:19" s="19" customFormat="1" ht="13.5" customHeight="1" x14ac:dyDescent="0.2">
      <c r="B65" s="31">
        <v>42</v>
      </c>
      <c r="C65" s="31"/>
      <c r="D65" s="32" t="s">
        <v>70</v>
      </c>
      <c r="E65" s="33">
        <v>30300</v>
      </c>
      <c r="F65" s="34" t="s">
        <v>71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</row>
    <row r="66" spans="2:19" s="19" customFormat="1" ht="13.5" customHeight="1" x14ac:dyDescent="0.2">
      <c r="B66" s="31">
        <v>43</v>
      </c>
      <c r="C66" s="31"/>
      <c r="D66" s="37"/>
      <c r="E66" s="33">
        <v>30400</v>
      </c>
      <c r="F66" s="34" t="s">
        <v>72</v>
      </c>
      <c r="G66" s="35">
        <v>809</v>
      </c>
      <c r="H66" s="35">
        <v>87</v>
      </c>
      <c r="I66" s="35">
        <v>221</v>
      </c>
      <c r="J66" s="35">
        <v>369</v>
      </c>
      <c r="K66" s="35">
        <v>1777</v>
      </c>
      <c r="L66" s="35">
        <v>7085</v>
      </c>
      <c r="M66" s="35">
        <v>53</v>
      </c>
      <c r="N66" s="35">
        <v>1498</v>
      </c>
      <c r="O66" s="35">
        <v>318</v>
      </c>
      <c r="P66" s="35">
        <v>389</v>
      </c>
      <c r="Q66" s="35">
        <v>25</v>
      </c>
      <c r="R66" s="35">
        <v>335</v>
      </c>
      <c r="S66" s="36">
        <f>SUM(G66:R66)</f>
        <v>12966</v>
      </c>
    </row>
    <row r="67" spans="2:19" s="19" customFormat="1" ht="13.5" customHeight="1" x14ac:dyDescent="0.2">
      <c r="B67" s="31">
        <v>44</v>
      </c>
      <c r="C67" s="31"/>
      <c r="D67" s="37"/>
      <c r="E67" s="33">
        <v>30500</v>
      </c>
      <c r="F67" s="34" t="s">
        <v>73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</row>
    <row r="68" spans="2:19" s="19" customFormat="1" ht="13.5" customHeight="1" x14ac:dyDescent="0.2">
      <c r="B68" s="31">
        <v>45</v>
      </c>
      <c r="C68" s="31"/>
      <c r="D68" s="37"/>
      <c r="E68" s="33">
        <v>30600</v>
      </c>
      <c r="F68" s="34" t="s">
        <v>74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</row>
    <row r="69" spans="2:19" s="19" customFormat="1" ht="13.5" customHeight="1" x14ac:dyDescent="0.2">
      <c r="B69" s="31">
        <v>46</v>
      </c>
      <c r="C69" s="31"/>
      <c r="D69" s="37"/>
      <c r="E69" s="33">
        <v>30700</v>
      </c>
      <c r="F69" s="34" t="s">
        <v>75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</row>
    <row r="70" spans="2:19" s="19" customFormat="1" ht="13.5" customHeight="1" x14ac:dyDescent="0.2">
      <c r="B70" s="38"/>
      <c r="C70" s="39">
        <v>3</v>
      </c>
      <c r="D70" s="38"/>
      <c r="E70" s="25"/>
      <c r="F70" s="40" t="s">
        <v>76</v>
      </c>
      <c r="G70" s="41">
        <f t="shared" ref="G70:R70" si="12">G69+G68+G67+G66+G65+G61+G60</f>
        <v>14289</v>
      </c>
      <c r="H70" s="41">
        <f t="shared" si="12"/>
        <v>820</v>
      </c>
      <c r="I70" s="41">
        <f t="shared" si="12"/>
        <v>344916</v>
      </c>
      <c r="J70" s="41">
        <f t="shared" si="12"/>
        <v>6919</v>
      </c>
      <c r="K70" s="41">
        <f t="shared" si="12"/>
        <v>20561</v>
      </c>
      <c r="L70" s="41">
        <f t="shared" si="12"/>
        <v>102010</v>
      </c>
      <c r="M70" s="41">
        <f t="shared" si="12"/>
        <v>717</v>
      </c>
      <c r="N70" s="41">
        <f t="shared" si="12"/>
        <v>13317</v>
      </c>
      <c r="O70" s="41">
        <f t="shared" si="12"/>
        <v>4709</v>
      </c>
      <c r="P70" s="41">
        <f t="shared" si="12"/>
        <v>6738</v>
      </c>
      <c r="Q70" s="41">
        <f t="shared" si="12"/>
        <v>332</v>
      </c>
      <c r="R70" s="41">
        <f t="shared" si="12"/>
        <v>4504</v>
      </c>
      <c r="S70" s="41">
        <f>SUM(G70:R70)</f>
        <v>519832</v>
      </c>
    </row>
    <row r="71" spans="2:19" s="19" customFormat="1" ht="13.5" customHeight="1" x14ac:dyDescent="0.2">
      <c r="B71" s="46"/>
      <c r="C71" s="46"/>
      <c r="D71" s="46"/>
      <c r="E71" s="25"/>
      <c r="F71" s="47" t="s">
        <v>77</v>
      </c>
      <c r="G71" s="41">
        <f>G70+G57+G12</f>
        <v>148719</v>
      </c>
      <c r="H71" s="41">
        <f t="shared" ref="H71:M71" si="13">H70+H57+H12</f>
        <v>2387</v>
      </c>
      <c r="I71" s="41">
        <f t="shared" si="13"/>
        <v>763377.05129939667</v>
      </c>
      <c r="J71" s="41">
        <f t="shared" si="13"/>
        <v>35387</v>
      </c>
      <c r="K71" s="41">
        <f t="shared" si="13"/>
        <v>60749</v>
      </c>
      <c r="L71" s="41">
        <f t="shared" si="13"/>
        <v>263608</v>
      </c>
      <c r="M71" s="41">
        <f t="shared" si="13"/>
        <v>2249</v>
      </c>
      <c r="N71" s="41">
        <f t="shared" ref="N71:S71" si="14">N70+N57+N12</f>
        <v>30133</v>
      </c>
      <c r="O71" s="41">
        <f t="shared" si="14"/>
        <v>19340</v>
      </c>
      <c r="P71" s="41">
        <f t="shared" si="14"/>
        <v>14600</v>
      </c>
      <c r="Q71" s="41">
        <f t="shared" si="14"/>
        <v>870</v>
      </c>
      <c r="R71" s="41">
        <f t="shared" si="14"/>
        <v>15450</v>
      </c>
      <c r="S71" s="41">
        <f t="shared" si="14"/>
        <v>1356869.0512993967</v>
      </c>
    </row>
  </sheetData>
  <mergeCells count="3">
    <mergeCell ref="G2:H2"/>
    <mergeCell ref="I2:K2"/>
    <mergeCell ref="E2:F2"/>
  </mergeCells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LA 2018 corretto</vt:lpstr>
      <vt:lpstr>allegati 2018</vt:lpstr>
      <vt:lpstr>LA 2018 sbagliato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zanolig</dc:creator>
  <cp:lastModifiedBy>zanolig</cp:lastModifiedBy>
  <cp:lastPrinted>2019-05-23T08:44:07Z</cp:lastPrinted>
  <dcterms:created xsi:type="dcterms:W3CDTF">2019-04-30T12:42:11Z</dcterms:created>
  <dcterms:modified xsi:type="dcterms:W3CDTF">2020-06-24T12:05:04Z</dcterms:modified>
</cp:coreProperties>
</file>