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3" activeTab="7"/>
  </bookViews>
  <sheets>
    <sheet name="LOCAZIONI E CONCESSIONI ATTIVE " sheetId="1" r:id="rId1"/>
    <sheet name="DIRITTO DI SUPERFICE" sheetId="2" r:id="rId2"/>
    <sheet name="LOCAZIONI E CONCESSIONI PASSIVE" sheetId="3" r:id="rId3"/>
    <sheet name="CONCESSI-COMODATI GRATUITI ATT." sheetId="4" r:id="rId4"/>
    <sheet name="Locali per Medici Medicina di G" sheetId="5" state="hidden" r:id="rId5"/>
    <sheet name="CONCESSI-COMODATI GRAT.  PASS." sheetId="6" r:id="rId6"/>
    <sheet name="CONCESSIONE COVID" sheetId="7" r:id="rId7"/>
    <sheet name="CONCESSIONI COVID ONOEROSE " sheetId="8" r:id="rId8"/>
    <sheet name="Foglio1" sheetId="9" state="hidden" r:id="rId9"/>
  </sheets>
  <definedNames>
    <definedName name="_xlnm.Print_Area" localSheetId="2">'LOCAZIONI E CONCESSIONI PASSIVE'!$A$3:$U$43</definedName>
    <definedName name="Excel_BuiltIn__FilterDatabase" localSheetId="5">'CONCESSI-COMODATI GRAT.  PASS.'!$C$2:$I$42</definedName>
    <definedName name="Excel_BuiltIn__FilterDatabase" localSheetId="2">'LOCAZIONI E CONCESSIONI PASSIVE'!$A$1:$U$46</definedName>
  </definedNames>
  <calcPr fullCalcOnLoad="1"/>
</workbook>
</file>

<file path=xl/sharedStrings.xml><?xml version="1.0" encoding="utf-8"?>
<sst xmlns="http://schemas.openxmlformats.org/spreadsheetml/2006/main" count="890" uniqueCount="604">
  <si>
    <t>EDIFICIO</t>
  </si>
  <si>
    <t>U.G.</t>
  </si>
  <si>
    <t>OGGETTO</t>
  </si>
  <si>
    <t>TIPO DI CONTRATTO</t>
  </si>
  <si>
    <t>ESTREMI DEL CONTRATTO</t>
  </si>
  <si>
    <t>CONTRAENTE</t>
  </si>
  <si>
    <t>P113</t>
  </si>
  <si>
    <t>Concessione</t>
  </si>
  <si>
    <t>n. 455 del 10.03.2009</t>
  </si>
  <si>
    <t xml:space="preserve">IL ROSETO </t>
  </si>
  <si>
    <t>S602</t>
  </si>
  <si>
    <t>P218</t>
  </si>
  <si>
    <t>n. 308 del 23.12.2009</t>
  </si>
  <si>
    <t>ASP COMUNI AREA NORD</t>
  </si>
  <si>
    <t xml:space="preserve">S9 </t>
  </si>
  <si>
    <t>P401</t>
  </si>
  <si>
    <t>Nuovo Ospedale di Sassuolo</t>
  </si>
  <si>
    <t xml:space="preserve">n. 11696 del 15.09.2009 </t>
  </si>
  <si>
    <t>NUOVO OSPEDALE DI SASSUOLO SPA</t>
  </si>
  <si>
    <t>U2</t>
  </si>
  <si>
    <t>P608</t>
  </si>
  <si>
    <t>Appezzamento di terreno "FONDO GHIAIE"</t>
  </si>
  <si>
    <t>Locazione</t>
  </si>
  <si>
    <t>n. 1431 del 25.01.2008</t>
  </si>
  <si>
    <t>GRAZIOSI LORIS</t>
  </si>
  <si>
    <t>Appezzamento di terreno “Pozzo petrolifero”</t>
  </si>
  <si>
    <t>n. 1590 del 07.2008</t>
  </si>
  <si>
    <t>SOCIETA' PADANA S.P.A.</t>
  </si>
  <si>
    <t>L8</t>
  </si>
  <si>
    <t>LA03</t>
  </si>
  <si>
    <t xml:space="preserve">Locazione </t>
  </si>
  <si>
    <t>n. 1068 del 21.03.2006</t>
  </si>
  <si>
    <t>CA07</t>
  </si>
  <si>
    <t>Sede Avis (corpo 10)</t>
  </si>
  <si>
    <t>Grazia Deledda</t>
  </si>
  <si>
    <t>Castelfranco E.</t>
  </si>
  <si>
    <t>Vignola</t>
  </si>
  <si>
    <t>CA13</t>
  </si>
  <si>
    <t>Molinari,  2</t>
  </si>
  <si>
    <t>Carpi</t>
  </si>
  <si>
    <t>K7</t>
  </si>
  <si>
    <t>CA14</t>
  </si>
  <si>
    <t>Centro Sociale e AVIS Comune di San Cesario</t>
  </si>
  <si>
    <t>Libertà 102</t>
  </si>
  <si>
    <t>San Cesario s/P:</t>
  </si>
  <si>
    <t>LA08</t>
  </si>
  <si>
    <t>DISTRETTO SANITARIO</t>
  </si>
  <si>
    <t>COMUNE</t>
  </si>
  <si>
    <t>CAP</t>
  </si>
  <si>
    <t>INDIRIZZO</t>
  </si>
  <si>
    <t>DESCRIZIONE</t>
  </si>
  <si>
    <t>PROPRIETARIO</t>
  </si>
  <si>
    <t>IVA 22%</t>
  </si>
  <si>
    <t>PROSSIMA SCADENZA CONTRATTO</t>
  </si>
  <si>
    <t>D2</t>
  </si>
  <si>
    <t>AI</t>
  </si>
  <si>
    <t>L211</t>
  </si>
  <si>
    <t>S. Felice s/P</t>
  </si>
  <si>
    <t>Via degli Scienziati, 76</t>
  </si>
  <si>
    <t>ambulatori distrettuali</t>
  </si>
  <si>
    <t>50</t>
  </si>
  <si>
    <t>18</t>
  </si>
  <si>
    <t>D3</t>
  </si>
  <si>
    <t>Modena</t>
  </si>
  <si>
    <t>4</t>
  </si>
  <si>
    <t>F4</t>
  </si>
  <si>
    <t>L330</t>
  </si>
  <si>
    <t>V.le Muratori, 201</t>
  </si>
  <si>
    <t>uffici</t>
  </si>
  <si>
    <t>A.N.M..I.G.</t>
  </si>
  <si>
    <t>159</t>
  </si>
  <si>
    <t>26</t>
  </si>
  <si>
    <t>AF</t>
  </si>
  <si>
    <t>L339</t>
  </si>
  <si>
    <t>Via C. Casalegno, 31</t>
  </si>
  <si>
    <t xml:space="preserve">centro prelievi </t>
  </si>
  <si>
    <t>ESTENSE Spa</t>
  </si>
  <si>
    <t>221</t>
  </si>
  <si>
    <t>295</t>
  </si>
  <si>
    <t>137</t>
  </si>
  <si>
    <t>L340</t>
  </si>
  <si>
    <t>136-138</t>
  </si>
  <si>
    <t>D4</t>
  </si>
  <si>
    <t>Sassuolo</t>
  </si>
  <si>
    <t xml:space="preserve">uso residenziale </t>
  </si>
  <si>
    <t>14</t>
  </si>
  <si>
    <t>28</t>
  </si>
  <si>
    <t>13</t>
  </si>
  <si>
    <t>36</t>
  </si>
  <si>
    <t>11</t>
  </si>
  <si>
    <t>9</t>
  </si>
  <si>
    <t>24</t>
  </si>
  <si>
    <t>D5</t>
  </si>
  <si>
    <t>R1</t>
  </si>
  <si>
    <t>L520</t>
  </si>
  <si>
    <t>Pavullo</t>
  </si>
  <si>
    <t>Via Ricci, 2</t>
  </si>
  <si>
    <t>uffici e ambulatori distrettuali</t>
  </si>
  <si>
    <t>IMMOBILIARE F.A.B.</t>
  </si>
  <si>
    <t>84</t>
  </si>
  <si>
    <t>443</t>
  </si>
  <si>
    <t>112</t>
  </si>
  <si>
    <t>AD</t>
  </si>
  <si>
    <t>L521</t>
  </si>
  <si>
    <t>Via G. Minelli</t>
  </si>
  <si>
    <t xml:space="preserve">VERDI CLAUDIO </t>
  </si>
  <si>
    <t>958</t>
  </si>
  <si>
    <t>139</t>
  </si>
  <si>
    <t>posti auto coperti</t>
  </si>
  <si>
    <t>156</t>
  </si>
  <si>
    <t>157</t>
  </si>
  <si>
    <t>D6</t>
  </si>
  <si>
    <t>Z1</t>
  </si>
  <si>
    <t>L601</t>
  </si>
  <si>
    <t>Via XXV Aprile, 164</t>
  </si>
  <si>
    <t xml:space="preserve">uffici distrettuali </t>
  </si>
  <si>
    <t>GUALDI GUALTIERO</t>
  </si>
  <si>
    <t>126</t>
  </si>
  <si>
    <t>6</t>
  </si>
  <si>
    <t>8</t>
  </si>
  <si>
    <t>10</t>
  </si>
  <si>
    <t>12</t>
  </si>
  <si>
    <t>3</t>
  </si>
  <si>
    <t>AX</t>
  </si>
  <si>
    <t>L610</t>
  </si>
  <si>
    <t>Via Modenese, 60</t>
  </si>
  <si>
    <t>MARTINI MARGHERITA</t>
  </si>
  <si>
    <t>W1</t>
  </si>
  <si>
    <t>L607</t>
  </si>
  <si>
    <t>Marano s/P</t>
  </si>
  <si>
    <t>Via del Commercio, 274</t>
  </si>
  <si>
    <t>uffici e ambulatori veterinari</t>
  </si>
  <si>
    <t>RI.GA S.R.L.</t>
  </si>
  <si>
    <t>559</t>
  </si>
  <si>
    <t>25</t>
  </si>
  <si>
    <t>D1</t>
  </si>
  <si>
    <t>I3</t>
  </si>
  <si>
    <t>C104</t>
  </si>
  <si>
    <t>Via Don Sturzo, 21</t>
  </si>
  <si>
    <t xml:space="preserve">ambulatori distrettuali </t>
  </si>
  <si>
    <t>COMUNE DI CARPI</t>
  </si>
  <si>
    <t>90</t>
  </si>
  <si>
    <t>Y2</t>
  </si>
  <si>
    <t>Soliera</t>
  </si>
  <si>
    <t>Via 25 Aprile, 30</t>
  </si>
  <si>
    <t>COMUNE SOLIERA</t>
  </si>
  <si>
    <t>34</t>
  </si>
  <si>
    <t>426</t>
  </si>
  <si>
    <t>7</t>
  </si>
  <si>
    <t>Y8</t>
  </si>
  <si>
    <t>L109</t>
  </si>
  <si>
    <t>Campogalliano</t>
  </si>
  <si>
    <t>P.zza Pace, 2</t>
  </si>
  <si>
    <t>COMUNE DI CAMPOGALLIANO</t>
  </si>
  <si>
    <t>L413</t>
  </si>
  <si>
    <t>Formigine</t>
  </si>
  <si>
    <t>Via Mazzini, 15</t>
  </si>
  <si>
    <t>centro prelievi</t>
  </si>
  <si>
    <t>COMUNE DI FORMIGINE</t>
  </si>
  <si>
    <t>32</t>
  </si>
  <si>
    <t>323</t>
  </si>
  <si>
    <t>1</t>
  </si>
  <si>
    <t>D7</t>
  </si>
  <si>
    <t>W8</t>
  </si>
  <si>
    <t>L703</t>
  </si>
  <si>
    <t>Bomporto</t>
  </si>
  <si>
    <t>P.zza Matteotti, 34</t>
  </si>
  <si>
    <t>COMUNE DI BOMPORTO</t>
  </si>
  <si>
    <t>394</t>
  </si>
  <si>
    <t>Y4</t>
  </si>
  <si>
    <t>L604</t>
  </si>
  <si>
    <t>Zocca</t>
  </si>
  <si>
    <t>Via Tesi, 1676/A</t>
  </si>
  <si>
    <t>COMUNE DI ZOCCA</t>
  </si>
  <si>
    <t>38</t>
  </si>
  <si>
    <t>224</t>
  </si>
  <si>
    <t>Y9</t>
  </si>
  <si>
    <t>L702</t>
  </si>
  <si>
    <t>Nonantola</t>
  </si>
  <si>
    <t>Via Rimembranze, 10</t>
  </si>
  <si>
    <t>COMUNE DI NONANTOLA</t>
  </si>
  <si>
    <t>44</t>
  </si>
  <si>
    <t>219</t>
  </si>
  <si>
    <t>L2</t>
  </si>
  <si>
    <t>C703</t>
  </si>
  <si>
    <t>P.zza Gramsci, 3</t>
  </si>
  <si>
    <t>COMUNE DI CASTELFRANCO E.</t>
  </si>
  <si>
    <t>51</t>
  </si>
  <si>
    <t>225</t>
  </si>
  <si>
    <t>AG</t>
  </si>
  <si>
    <t>C111</t>
  </si>
  <si>
    <t>Strada Bertuzza, 6/A</t>
  </si>
  <si>
    <t>Ambulatorio Veterinario</t>
  </si>
  <si>
    <t>Comune di Carpi</t>
  </si>
  <si>
    <t>AV</t>
  </si>
  <si>
    <t>C113</t>
  </si>
  <si>
    <t>Rovereto di Novi</t>
  </si>
  <si>
    <t>Via Curiel, 48</t>
  </si>
  <si>
    <t>Ambulatorio servizi distrettuali</t>
  </si>
  <si>
    <t>Comune di Novi</t>
  </si>
  <si>
    <t>I7</t>
  </si>
  <si>
    <t>Novi di Modena</t>
  </si>
  <si>
    <t>N7</t>
  </si>
  <si>
    <t>C203</t>
  </si>
  <si>
    <t>Mirandola</t>
  </si>
  <si>
    <t>Via Bruino n. 33</t>
  </si>
  <si>
    <t>Comune di Mirandola</t>
  </si>
  <si>
    <t>L6</t>
  </si>
  <si>
    <t>C204</t>
  </si>
  <si>
    <t>Cavezzo</t>
  </si>
  <si>
    <t>Via Gavioli, 2</t>
  </si>
  <si>
    <t>Sede Distretto Sanitario</t>
  </si>
  <si>
    <t>Comune di Cavezzo</t>
  </si>
  <si>
    <t>S7</t>
  </si>
  <si>
    <t>C207</t>
  </si>
  <si>
    <t>San Felice s/P</t>
  </si>
  <si>
    <t>Via Ferrino, 21</t>
  </si>
  <si>
    <t>Centro residenziale "il Ponte"</t>
  </si>
  <si>
    <t>G2</t>
  </si>
  <si>
    <t>C301</t>
  </si>
  <si>
    <t>Via degli Adelardi n.4</t>
  </si>
  <si>
    <t xml:space="preserve">Uso residenziale </t>
  </si>
  <si>
    <t>Comune di Modena</t>
  </si>
  <si>
    <t>E2</t>
  </si>
  <si>
    <t>C302</t>
  </si>
  <si>
    <t>Via Viterbo n.68/74</t>
  </si>
  <si>
    <t>Ambulatori, uffici NPIA</t>
  </si>
  <si>
    <t>G3</t>
  </si>
  <si>
    <t>C303</t>
  </si>
  <si>
    <t>Bonacini n.242/3</t>
  </si>
  <si>
    <t>F1</t>
  </si>
  <si>
    <t>C305</t>
  </si>
  <si>
    <t>Via Don Minzoni n.149</t>
  </si>
  <si>
    <t>Consultorio Familiare</t>
  </si>
  <si>
    <t>E9</t>
  </si>
  <si>
    <t>C306</t>
  </si>
  <si>
    <t>V.le Molza n.3</t>
  </si>
  <si>
    <t>E6</t>
  </si>
  <si>
    <t>C308</t>
  </si>
  <si>
    <t>Via Newton n.150</t>
  </si>
  <si>
    <t>F7</t>
  </si>
  <si>
    <t>C319</t>
  </si>
  <si>
    <t>Via Del  Pozzo, 79</t>
  </si>
  <si>
    <t xml:space="preserve">Poliambulatorio </t>
  </si>
  <si>
    <t>Azienda Ospedaliera Universitaria</t>
  </si>
  <si>
    <t>AO</t>
  </si>
  <si>
    <t>C326</t>
  </si>
  <si>
    <t>Via Emilia est,  590</t>
  </si>
  <si>
    <t>Sede Modena soccorso 118</t>
  </si>
  <si>
    <t>T1</t>
  </si>
  <si>
    <t>C403</t>
  </si>
  <si>
    <t>Giacobazzi n.96</t>
  </si>
  <si>
    <t>Residenza e Semiresidenza  SSM  "Casa Valentini"</t>
  </si>
  <si>
    <t>Comune di Sassuolo</t>
  </si>
  <si>
    <t>N4</t>
  </si>
  <si>
    <t>C406</t>
  </si>
  <si>
    <t>Maranello</t>
  </si>
  <si>
    <t>Uffici sanitari</t>
  </si>
  <si>
    <t>Comune di Maranello</t>
  </si>
  <si>
    <t>Comune di Formigine</t>
  </si>
  <si>
    <t>C8</t>
  </si>
  <si>
    <t>C417</t>
  </si>
  <si>
    <t>Palagano</t>
  </si>
  <si>
    <t>Via San Francesco sn</t>
  </si>
  <si>
    <t>Sede distrettuale</t>
  </si>
  <si>
    <t>Comune di Palagano</t>
  </si>
  <si>
    <t>C419</t>
  </si>
  <si>
    <t>Via Giacobazzi n.96</t>
  </si>
  <si>
    <t>Ambulatori SSM "Casa Valentini"</t>
  </si>
  <si>
    <t>Comune di Sassulo</t>
  </si>
  <si>
    <t>W4</t>
  </si>
  <si>
    <t>C422</t>
  </si>
  <si>
    <t>Prignano s/S.</t>
  </si>
  <si>
    <t>Via Mario Allegretti, 216</t>
  </si>
  <si>
    <t>Ufficio Sanitario e guardia medica</t>
  </si>
  <si>
    <t>Comune di Prignano s/S.</t>
  </si>
  <si>
    <t>AC</t>
  </si>
  <si>
    <t>C423</t>
  </si>
  <si>
    <t>Frassinoro</t>
  </si>
  <si>
    <t>Via Roma, 103</t>
  </si>
  <si>
    <t>Servizi Distrettuali e G.M.</t>
  </si>
  <si>
    <t>Comune di Frassinoro</t>
  </si>
  <si>
    <t>AP</t>
  </si>
  <si>
    <t>C425</t>
  </si>
  <si>
    <t>Via Giardini Nord 23</t>
  </si>
  <si>
    <t>Locali riposo Guardia Medica</t>
  </si>
  <si>
    <t>U6</t>
  </si>
  <si>
    <t>C506</t>
  </si>
  <si>
    <t>Sestola</t>
  </si>
  <si>
    <t>Via Panorama</t>
  </si>
  <si>
    <t>Comune di Sestola</t>
  </si>
  <si>
    <t>W6</t>
  </si>
  <si>
    <t>C510</t>
  </si>
  <si>
    <t>Serramazzoni</t>
  </si>
  <si>
    <t>Viale  Belvedere, 12</t>
  </si>
  <si>
    <t>Guardia medica e sede distrettuale di Serramazzoni</t>
  </si>
  <si>
    <t>Comune di Serramazzoni</t>
  </si>
  <si>
    <t>Spilamberto</t>
  </si>
  <si>
    <t>Servizi Distrettuali</t>
  </si>
  <si>
    <t>L5</t>
  </si>
  <si>
    <t>C603</t>
  </si>
  <si>
    <t>Castelvetro</t>
  </si>
  <si>
    <t>Via Destra Guerro n.32</t>
  </si>
  <si>
    <t>Poliambulatorio</t>
  </si>
  <si>
    <t>Comune di Castelvetro</t>
  </si>
  <si>
    <t>Guiglia</t>
  </si>
  <si>
    <t>Comune di Guiglia</t>
  </si>
  <si>
    <t>P3</t>
  </si>
  <si>
    <t>C612</t>
  </si>
  <si>
    <t>Montese</t>
  </si>
  <si>
    <t>Via Panoramica n.50</t>
  </si>
  <si>
    <t>Poliambulatori</t>
  </si>
  <si>
    <t>Comune di Montese</t>
  </si>
  <si>
    <t>J8</t>
  </si>
  <si>
    <t>C614</t>
  </si>
  <si>
    <t>Savignano s/P.</t>
  </si>
  <si>
    <t>Via Gramsci, 25</t>
  </si>
  <si>
    <t>Comune di Savignano s/P</t>
  </si>
  <si>
    <t>Castelnuovo Rangone</t>
  </si>
  <si>
    <t>J3</t>
  </si>
  <si>
    <t>C617</t>
  </si>
  <si>
    <t>G7</t>
  </si>
  <si>
    <t>Corso Libertà n. 66</t>
  </si>
  <si>
    <t>Servizi distrettuali</t>
  </si>
  <si>
    <t>San Cesario s/P</t>
  </si>
  <si>
    <t>P9</t>
  </si>
  <si>
    <t>L329</t>
  </si>
  <si>
    <t>Viale dello Sport n. 25</t>
  </si>
  <si>
    <t>Medicina Sportiva</t>
  </si>
  <si>
    <t>Attività commerciali presso Ospedale di Carpi</t>
  </si>
  <si>
    <t>Attività  commerciale  Banca presso Ospedale di Carpi</t>
  </si>
  <si>
    <t>UNICREDIT</t>
  </si>
  <si>
    <t>CA17</t>
  </si>
  <si>
    <t>ATI DOMUS GULLIVER</t>
  </si>
  <si>
    <t>BE</t>
  </si>
  <si>
    <t>L611</t>
  </si>
  <si>
    <t>Via Tavoni 3/2</t>
  </si>
  <si>
    <t>RILEI TIZIANO FRANCA ANNA</t>
  </si>
  <si>
    <t>V. Rio dei Gamberi, 1</t>
  </si>
  <si>
    <t xml:space="preserve">uffici e ambulatori veterinari </t>
  </si>
  <si>
    <t xml:space="preserve">COMUNE DI CASTELNUOVO </t>
  </si>
  <si>
    <t>20</t>
  </si>
  <si>
    <t>513</t>
  </si>
  <si>
    <t>2</t>
  </si>
  <si>
    <t>O9</t>
  </si>
  <si>
    <t>C215</t>
  </si>
  <si>
    <t>Via Livio Smerieri, 1</t>
  </si>
  <si>
    <t>PUASS</t>
  </si>
  <si>
    <t>COMUNE DI MIRANDOLA</t>
  </si>
  <si>
    <t>BD</t>
  </si>
  <si>
    <t>C327</t>
  </si>
  <si>
    <t>Via Nonatolana, 1010</t>
  </si>
  <si>
    <t>Nuova sede Dipendenze Patologiche</t>
  </si>
  <si>
    <t>63 e 102</t>
  </si>
  <si>
    <t>Centro residenziale per anziani di Castelfranco Emilia</t>
  </si>
  <si>
    <t>Centro residenziale  per anziani   di San Felice  S/P</t>
  </si>
  <si>
    <t xml:space="preserve">Centro residenzialew per anziani  Villa Richeldi di Concordia </t>
  </si>
  <si>
    <t xml:space="preserve">IMPORTO CANONE ANNUO  </t>
  </si>
  <si>
    <t>C619</t>
  </si>
  <si>
    <t>BC</t>
  </si>
  <si>
    <t>Casa della Salute</t>
  </si>
  <si>
    <t>Via Repubblica n. 30</t>
  </si>
  <si>
    <t>CA15</t>
  </si>
  <si>
    <t>Casa del volontariato</t>
  </si>
  <si>
    <t xml:space="preserve">Via  A.Costa </t>
  </si>
  <si>
    <t>SCADENZA</t>
  </si>
  <si>
    <t>Ospedale di Carpi  Bunker Terapie Radianti</t>
  </si>
  <si>
    <t>AOSP</t>
  </si>
  <si>
    <t>AVIS</t>
  </si>
  <si>
    <t>COMUNE DI S.CESARIO</t>
  </si>
  <si>
    <t>CA18</t>
  </si>
  <si>
    <t>Molinari, 2</t>
  </si>
  <si>
    <t xml:space="preserve">LEPIDA SPA </t>
  </si>
  <si>
    <t xml:space="preserve">Spazi per rete Erretre </t>
  </si>
  <si>
    <t>Z6</t>
  </si>
  <si>
    <t>P211</t>
  </si>
  <si>
    <t>Finale Emilia</t>
  </si>
  <si>
    <t>Frassoni,24/b</t>
  </si>
  <si>
    <t>Sede AVIS</t>
  </si>
  <si>
    <t>Centro semiresidenziale Bucaneve</t>
  </si>
  <si>
    <t>Q8</t>
  </si>
  <si>
    <t>Martiri, 51</t>
  </si>
  <si>
    <t>DOMUS</t>
  </si>
  <si>
    <t>P511</t>
  </si>
  <si>
    <t>Laboratorio Ergoterapico</t>
  </si>
  <si>
    <t xml:space="preserve">CONSORZIO DI SOLIDARIETA SOCIALE </t>
  </si>
  <si>
    <t>FG</t>
  </si>
  <si>
    <t xml:space="preserve"> IDENTIFICATIVO   CATASTALE       </t>
  </si>
  <si>
    <t xml:space="preserve">IMPORTO CANONE ANNUO   </t>
  </si>
  <si>
    <t>A1</t>
  </si>
  <si>
    <t>C329</t>
  </si>
  <si>
    <t>Sportello Bancomat</t>
  </si>
  <si>
    <t>P506</t>
  </si>
  <si>
    <t>CA19</t>
  </si>
  <si>
    <t>Fogazzaro,6</t>
  </si>
  <si>
    <t>Sede Avis (corpo 1)</t>
  </si>
  <si>
    <t>A2</t>
  </si>
  <si>
    <t>P324</t>
  </si>
  <si>
    <t xml:space="preserve">Modena </t>
  </si>
  <si>
    <t xml:space="preserve">Laboratorio DSM </t>
  </si>
  <si>
    <t>Fonte San Geminiano,135</t>
  </si>
  <si>
    <t>Nota: non espilicitate le convenzioni con i MMG</t>
  </si>
  <si>
    <t>COMUNE DI NOVI</t>
  </si>
  <si>
    <t>via  Zoldi, 38/H</t>
  </si>
  <si>
    <t>AH</t>
  </si>
  <si>
    <t>C621</t>
  </si>
  <si>
    <t>124</t>
  </si>
  <si>
    <t>43</t>
  </si>
  <si>
    <t>COMUNE DI SPILAMBERTO</t>
  </si>
  <si>
    <t>Quartieri, 30</t>
  </si>
  <si>
    <t>INTESA SAN PAOLO</t>
  </si>
  <si>
    <t>TOTALI</t>
  </si>
  <si>
    <t>TOTALE</t>
  </si>
  <si>
    <t>C115</t>
  </si>
  <si>
    <t>BF</t>
  </si>
  <si>
    <t>Via Nuova Ponente 24/M</t>
  </si>
  <si>
    <t>P.zza Amendola n.7</t>
  </si>
  <si>
    <t>AT</t>
  </si>
  <si>
    <t>C436</t>
  </si>
  <si>
    <t>Centro NPIA  "La Limonaia"</t>
  </si>
  <si>
    <t>Via Giardini nord, 64A</t>
  </si>
  <si>
    <t>P703</t>
  </si>
  <si>
    <t>O3</t>
  </si>
  <si>
    <t>P207</t>
  </si>
  <si>
    <t>Trentini, 6</t>
  </si>
  <si>
    <t>S6</t>
  </si>
  <si>
    <t>P212</t>
  </si>
  <si>
    <t>Donatori di Sangue, 3</t>
  </si>
  <si>
    <t>BH</t>
  </si>
  <si>
    <t>C328</t>
  </si>
  <si>
    <t>Via Panni, 199</t>
  </si>
  <si>
    <t>Sede servizi di comunità assistenziale del distretto di Modena</t>
  </si>
  <si>
    <t>Charitas _ ASP</t>
  </si>
  <si>
    <t>AW</t>
  </si>
  <si>
    <t>Via Dante Alighieri, 50</t>
  </si>
  <si>
    <t>C214</t>
  </si>
  <si>
    <t>CONTRATTI DI CONCESSIONE E DI  COMODATO -  GRATUITI PASSIVI</t>
  </si>
  <si>
    <t>CONTRATTI DI CONCESSIONE E DI COMODATO -  GRATUITI ATTIVI</t>
  </si>
  <si>
    <t>BM</t>
  </si>
  <si>
    <t>C427</t>
  </si>
  <si>
    <t>Via Campo sportivo</t>
  </si>
  <si>
    <t xml:space="preserve">Servizio notturno di elisoccorso su superficie occasionale </t>
  </si>
  <si>
    <t>BL</t>
  </si>
  <si>
    <t>C622</t>
  </si>
  <si>
    <t>Via dello sport</t>
  </si>
  <si>
    <t xml:space="preserve">Servizio notturno di elisoccorso  </t>
  </si>
  <si>
    <t>C620</t>
  </si>
  <si>
    <t>BI</t>
  </si>
  <si>
    <t>Via Rangoni, 4</t>
  </si>
  <si>
    <t>Sede servizi di comunità assistenziale del distretto di Vignola</t>
  </si>
  <si>
    <t>Comune di Spilamberto</t>
  </si>
  <si>
    <t>CA20</t>
  </si>
  <si>
    <t>Sede dei servizi sociali del Comune</t>
  </si>
  <si>
    <t>CROCE BLU</t>
  </si>
  <si>
    <t>ASSOCIAZIONE INSIEME A NOI</t>
  </si>
  <si>
    <t>D7*</t>
  </si>
  <si>
    <t>D6*</t>
  </si>
  <si>
    <t>D4*</t>
  </si>
  <si>
    <t>C116</t>
  </si>
  <si>
    <t>BG</t>
  </si>
  <si>
    <t>Piazzale  Allende, 1 e 2</t>
  </si>
  <si>
    <t>D1*</t>
  </si>
  <si>
    <t>TOTALE CANONE ANNUO</t>
  </si>
  <si>
    <t>MAP</t>
  </si>
  <si>
    <t>SUB</t>
  </si>
  <si>
    <t>CODICE EDIFICIO</t>
  </si>
  <si>
    <t>IMPORTO CANONE ANNUO</t>
  </si>
  <si>
    <t>CONTRATTI DI LOCAZIONE E DI  CONCESSIONE  - ATTIVI (RICAVI)</t>
  </si>
  <si>
    <t xml:space="preserve">CONVENZIONI  PER LA COSTITUZIONE DI DIRITTO DI SUPERFICE  A FAVORE AUSL  (COSTI) </t>
  </si>
  <si>
    <t>UTILIZZATORE</t>
  </si>
  <si>
    <t>Canone al 30.06.2014</t>
  </si>
  <si>
    <t xml:space="preserve">SCS DOMUS ASSISTENZA </t>
  </si>
  <si>
    <t>Centro diurno socio riabilitativo "La Nuvola" di Mirandola</t>
  </si>
  <si>
    <t>Centro residenziale  socio riabilitativo  "Il Picchio" di San Felice</t>
  </si>
  <si>
    <t xml:space="preserve">Canone </t>
  </si>
  <si>
    <t>Canone dopo Riduzione ex lege  DL. n.66/14  dal 01.07.2014</t>
  </si>
  <si>
    <t xml:space="preserve">C114  </t>
  </si>
  <si>
    <t xml:space="preserve">concessione stipulata nel sett. 2014 riduce il canone pagato con la precedente concessione: da 38.000 a 33769 </t>
  </si>
  <si>
    <t>contratto del 2015</t>
  </si>
  <si>
    <t>concessione 2016</t>
  </si>
  <si>
    <t>CONTRATTI DI LOCAZIONE E DI CONCESSIONE - PASSIVI (COSTI)  - escluse imposte di registro</t>
  </si>
  <si>
    <t>Ulteriori Rinegoziazioni</t>
  </si>
  <si>
    <t>GULLIVER cooperativa sociale a.r.l.</t>
  </si>
  <si>
    <t>Risparmio</t>
  </si>
  <si>
    <t>Impatto riduzioni ex lege</t>
  </si>
  <si>
    <t>non si applica sulle concessioni</t>
  </si>
  <si>
    <t>Ulteriori rinegoziazioni</t>
  </si>
  <si>
    <t>BW</t>
  </si>
  <si>
    <t>C344</t>
  </si>
  <si>
    <t>Viale Indipendenza, 25</t>
  </si>
  <si>
    <t>Centro Prelievi</t>
  </si>
  <si>
    <t>Polisportiva Modena Est</t>
  </si>
  <si>
    <t>C119</t>
  </si>
  <si>
    <t>Novi</t>
  </si>
  <si>
    <t>Via Zoldi, 38/1</t>
  </si>
  <si>
    <t>L108</t>
  </si>
  <si>
    <t>CS</t>
  </si>
  <si>
    <t>C349</t>
  </si>
  <si>
    <t>Accademia Militare di Modena</t>
  </si>
  <si>
    <t>CX</t>
  </si>
  <si>
    <t>C350</t>
  </si>
  <si>
    <t>Strada Minutara, 1</t>
  </si>
  <si>
    <t>Magazzino economale COVID - Hangar 5</t>
  </si>
  <si>
    <t>CONTRATTI COVID -  GRATUITI PASSIVI</t>
  </si>
  <si>
    <t>CR</t>
  </si>
  <si>
    <t>C217</t>
  </si>
  <si>
    <t>via dell'Agricoltura, 43-45</t>
  </si>
  <si>
    <t>Postazione Drive_Througth_Magazzino</t>
  </si>
  <si>
    <t>CH</t>
  </si>
  <si>
    <t>L341</t>
  </si>
  <si>
    <t>Via Grecia, 4</t>
  </si>
  <si>
    <t>magazzino</t>
  </si>
  <si>
    <t>C.F.P. soc. coop.</t>
  </si>
  <si>
    <t>48</t>
  </si>
  <si>
    <t>374</t>
  </si>
  <si>
    <t>contratto del 2019</t>
  </si>
  <si>
    <t>Pazienti COVID</t>
  </si>
  <si>
    <t>IVA</t>
  </si>
  <si>
    <t>CONTRATTI COVID -  CONCESSIONE PASSIVE</t>
  </si>
  <si>
    <t>CN</t>
  </si>
  <si>
    <t>C347</t>
  </si>
  <si>
    <t>Deposito per sanificazione ambulanze</t>
  </si>
  <si>
    <t>C233</t>
  </si>
  <si>
    <t>CL</t>
  </si>
  <si>
    <t>Via Mazza, 4</t>
  </si>
  <si>
    <t>Hotel Concordia</t>
  </si>
  <si>
    <t>EMA srl</t>
  </si>
  <si>
    <t>Postazione Drive_Througth /Sanificazione ambulanze</t>
  </si>
  <si>
    <t>CONCORDIA s/S</t>
  </si>
  <si>
    <t>CV</t>
  </si>
  <si>
    <t>Via Appalto, 261</t>
  </si>
  <si>
    <t>L112</t>
  </si>
  <si>
    <t>OSCO - Pazienti COVID</t>
  </si>
  <si>
    <t>Giulia S.r.l.</t>
  </si>
  <si>
    <t>IMPORTO CANONE MENSILE</t>
  </si>
  <si>
    <t>Gulliver s.c.</t>
  </si>
  <si>
    <t>L522</t>
  </si>
  <si>
    <r>
      <t>Continental Immobiliare s.r.l.</t>
    </r>
    <r>
      <rPr>
        <sz val="10"/>
        <rFont val="Arial"/>
        <family val="2"/>
      </rPr>
      <t xml:space="preserve"> </t>
    </r>
  </si>
  <si>
    <t>Galleria Aldo Moro n. 23</t>
  </si>
  <si>
    <t>CP</t>
  </si>
  <si>
    <t>contratto del 2020</t>
  </si>
  <si>
    <t>96</t>
  </si>
  <si>
    <t>C625</t>
  </si>
  <si>
    <t>BV</t>
  </si>
  <si>
    <t>C429</t>
  </si>
  <si>
    <t>Via Radici in Piano 441</t>
  </si>
  <si>
    <t>Sede 118</t>
  </si>
  <si>
    <t>AESCULAPIO</t>
  </si>
  <si>
    <t>EA</t>
  </si>
  <si>
    <t>C357</t>
  </si>
  <si>
    <t>Via Emilia Ovest, 1221</t>
  </si>
  <si>
    <t>31.03.2022</t>
  </si>
  <si>
    <t>23.05.2022</t>
  </si>
  <si>
    <t>35/giorno</t>
  </si>
  <si>
    <t>CT</t>
  </si>
  <si>
    <t>C218</t>
  </si>
  <si>
    <t>via Mazzone,</t>
  </si>
  <si>
    <t>DG</t>
  </si>
  <si>
    <t>C219</t>
  </si>
  <si>
    <t>via Dorando Pietri,15</t>
  </si>
  <si>
    <t>Somministrazione vaccini</t>
  </si>
  <si>
    <t>CQ</t>
  </si>
  <si>
    <t>C434</t>
  </si>
  <si>
    <t>Fiornano Modenese</t>
  </si>
  <si>
    <t>via Madonna del Sagrato</t>
  </si>
  <si>
    <t>Postazione Drive_Througth/Somministrazione vaccini</t>
  </si>
  <si>
    <t>Comune di Fiornano Modenese</t>
  </si>
  <si>
    <t>CY</t>
  </si>
  <si>
    <t>C626</t>
  </si>
  <si>
    <t>Pubblica Assistenza Vignola</t>
  </si>
  <si>
    <t>DH</t>
  </si>
  <si>
    <t>C627</t>
  </si>
  <si>
    <t>via Natale Bruni</t>
  </si>
  <si>
    <t>via Sandro Pertini</t>
  </si>
  <si>
    <t>Postazione Drive_Througth</t>
  </si>
  <si>
    <t>Parrocchia di S. Giuseppe Artigiano</t>
  </si>
  <si>
    <t>BO</t>
  </si>
  <si>
    <t>C628</t>
  </si>
  <si>
    <t>via Provinciale per Castelnuovo, 796</t>
  </si>
  <si>
    <t>Centro vaccinale pediatrico</t>
  </si>
  <si>
    <t>Circolo ARCI</t>
  </si>
  <si>
    <t>DP</t>
  </si>
  <si>
    <t>C355</t>
  </si>
  <si>
    <t>C118</t>
  </si>
  <si>
    <t>Via Ramazzini</t>
  </si>
  <si>
    <t>Parcheggio</t>
  </si>
  <si>
    <t>DN</t>
  </si>
  <si>
    <t>C220</t>
  </si>
  <si>
    <t>Garibaldi, 160</t>
  </si>
  <si>
    <t>S. Felice</t>
  </si>
  <si>
    <t>Punto vaccinale</t>
  </si>
  <si>
    <t>Comune di S. Felice</t>
  </si>
  <si>
    <t>DJ</t>
  </si>
  <si>
    <t>C121</t>
  </si>
  <si>
    <t>Budrione Migliarina di Carpi</t>
  </si>
  <si>
    <t>Via Migliarina Ovest, 79/a</t>
  </si>
  <si>
    <t xml:space="preserve">Guardia medica </t>
  </si>
  <si>
    <t xml:space="preserve"> Franco Sabattini e Paola DonzelliI</t>
  </si>
  <si>
    <t>45</t>
  </si>
  <si>
    <t>58</t>
  </si>
  <si>
    <t>aggiornamento a 30  gennaio   2022</t>
  </si>
  <si>
    <t>*Aggiornamento al 30 gennaio 2022</t>
  </si>
  <si>
    <t>Aggiornamento al 30 gennaio 2022</t>
  </si>
  <si>
    <t>*Aggiornamento al 30 GENNAIO 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</si>
</sst>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dd/mm/yy"/>
    <numFmt numFmtId="175" formatCode="[$€-410]\ #,##0;[Red]\-[$€-410]\ #,##0"/>
    <numFmt numFmtId="176" formatCode="_-* #,##0.000_-;\-* #,##0.000_-;_-* &quot;-&quot;??_-;_-@_-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#,##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u val="single"/>
      <sz val="10"/>
      <color indexed="39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62"/>
      </top>
      <bottom style="medium"/>
    </border>
    <border>
      <left>
        <color indexed="63"/>
      </left>
      <right>
        <color indexed="63"/>
      </right>
      <top style="medium">
        <color indexed="62"/>
      </top>
      <bottom style="medium"/>
    </border>
    <border>
      <left>
        <color indexed="63"/>
      </left>
      <right style="medium"/>
      <top style="medium">
        <color indexed="6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9" fillId="38" borderId="1" applyNumberFormat="0" applyAlignment="0" applyProtection="0"/>
    <xf numFmtId="0" fontId="4" fillId="39" borderId="2" applyNumberFormat="0" applyAlignment="0" applyProtection="0"/>
    <xf numFmtId="0" fontId="40" fillId="0" borderId="3" applyNumberFormat="0" applyFill="0" applyAlignment="0" applyProtection="0"/>
    <xf numFmtId="0" fontId="41" fillId="40" borderId="4" applyNumberFormat="0" applyAlignment="0" applyProtection="0"/>
    <xf numFmtId="0" fontId="5" fillId="41" borderId="5" applyNumberFormat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3" fillId="48" borderId="0" applyNumberFormat="0" applyBorder="0" applyAlignment="0" applyProtection="0"/>
    <xf numFmtId="0" fontId="43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52" borderId="0" applyNumberFormat="0" applyBorder="0" applyAlignment="0" applyProtection="0"/>
    <xf numFmtId="0" fontId="52" fillId="5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9" fillId="54" borderId="19" xfId="0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0" fontId="19" fillId="5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19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3" fontId="1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9" fillId="54" borderId="0" xfId="0" applyFont="1" applyFill="1" applyBorder="1" applyAlignment="1">
      <alignment horizontal="center" vertical="center"/>
    </xf>
    <xf numFmtId="0" fontId="22" fillId="54" borderId="0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9" fillId="54" borderId="27" xfId="0" applyFont="1" applyFill="1" applyBorder="1" applyAlignment="1">
      <alignment horizontal="justify" vertical="center"/>
    </xf>
    <xf numFmtId="49" fontId="0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0" xfId="0" applyFont="1" applyFill="1" applyBorder="1" applyAlignment="1">
      <alignment/>
    </xf>
    <xf numFmtId="3" fontId="26" fillId="0" borderId="30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25" fillId="0" borderId="25" xfId="0" applyFont="1" applyBorder="1" applyAlignment="1">
      <alignment horizontal="center"/>
    </xf>
    <xf numFmtId="0" fontId="19" fillId="54" borderId="32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54" borderId="36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23" fillId="54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9" fillId="54" borderId="28" xfId="0" applyFont="1" applyFill="1" applyBorder="1" applyAlignment="1">
      <alignment horizontal="center" vertical="center" wrapText="1"/>
    </xf>
    <xf numFmtId="14" fontId="0" fillId="0" borderId="40" xfId="0" applyNumberFormat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14" fontId="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14" fontId="19" fillId="0" borderId="23" xfId="0" applyNumberFormat="1" applyFont="1" applyFill="1" applyBorder="1" applyAlignment="1">
      <alignment horizontal="center" vertical="center" wrapText="1"/>
    </xf>
    <xf numFmtId="0" fontId="19" fillId="54" borderId="41" xfId="0" applyFont="1" applyFill="1" applyBorder="1" applyAlignment="1">
      <alignment vertical="center" wrapText="1"/>
    </xf>
    <xf numFmtId="0" fontId="19" fillId="54" borderId="42" xfId="0" applyFont="1" applyFill="1" applyBorder="1" applyAlignment="1">
      <alignment horizontal="justify" vertical="center"/>
    </xf>
    <xf numFmtId="0" fontId="19" fillId="54" borderId="42" xfId="0" applyFont="1" applyFill="1" applyBorder="1" applyAlignment="1">
      <alignment horizontal="center" vertical="center"/>
    </xf>
    <xf numFmtId="0" fontId="19" fillId="54" borderId="4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14" fontId="19" fillId="0" borderId="2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73" fontId="28" fillId="0" borderId="25" xfId="79" applyNumberFormat="1" applyFont="1" applyFill="1" applyBorder="1" applyAlignment="1">
      <alignment vertical="center" wrapText="1"/>
    </xf>
    <xf numFmtId="0" fontId="28" fillId="54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8" xfId="0" applyFont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3" fillId="54" borderId="20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wrapText="1"/>
    </xf>
    <xf numFmtId="0" fontId="24" fillId="0" borderId="23" xfId="0" applyFont="1" applyBorder="1" applyAlignment="1">
      <alignment horizontal="center"/>
    </xf>
    <xf numFmtId="0" fontId="24" fillId="0" borderId="23" xfId="0" applyFont="1" applyFill="1" applyBorder="1" applyAlignment="1">
      <alignment horizontal="center" wrapText="1"/>
    </xf>
    <xf numFmtId="0" fontId="23" fillId="54" borderId="4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9" fillId="54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/>
    </xf>
    <xf numFmtId="0" fontId="0" fillId="0" borderId="23" xfId="0" applyFill="1" applyBorder="1" applyAlignment="1">
      <alignment horizontal="left"/>
    </xf>
    <xf numFmtId="0" fontId="24" fillId="0" borderId="23" xfId="0" applyFont="1" applyBorder="1" applyAlignment="1">
      <alignment horizontal="center" wrapText="1"/>
    </xf>
    <xf numFmtId="0" fontId="19" fillId="54" borderId="41" xfId="0" applyFont="1" applyFill="1" applyBorder="1" applyAlignment="1">
      <alignment horizontal="center" vertical="center" wrapText="1"/>
    </xf>
    <xf numFmtId="0" fontId="19" fillId="54" borderId="42" xfId="0" applyFont="1" applyFill="1" applyBorder="1" applyAlignment="1">
      <alignment vertical="center"/>
    </xf>
    <xf numFmtId="3" fontId="28" fillId="0" borderId="43" xfId="0" applyNumberFormat="1" applyFont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3" fontId="25" fillId="0" borderId="4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73" fontId="0" fillId="0" borderId="0" xfId="79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 vertical="top" wrapText="1"/>
    </xf>
    <xf numFmtId="0" fontId="24" fillId="0" borderId="23" xfId="0" applyFont="1" applyBorder="1" applyAlignment="1">
      <alignment horizontal="center" wrapText="1"/>
    </xf>
    <xf numFmtId="14" fontId="0" fillId="0" borderId="4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173" fontId="0" fillId="0" borderId="0" xfId="79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72" fontId="0" fillId="0" borderId="0" xfId="79" applyNumberFormat="1" applyFont="1" applyFill="1" applyBorder="1" applyAlignment="1">
      <alignment horizontal="right"/>
    </xf>
    <xf numFmtId="171" fontId="0" fillId="0" borderId="0" xfId="79" applyFill="1" applyBorder="1" applyAlignment="1">
      <alignment horizontal="right"/>
    </xf>
    <xf numFmtId="171" fontId="0" fillId="0" borderId="0" xfId="79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171" fontId="0" fillId="0" borderId="0" xfId="79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19" fillId="54" borderId="46" xfId="0" applyFont="1" applyFill="1" applyBorder="1" applyAlignment="1">
      <alignment horizontal="right" vertical="center"/>
    </xf>
    <xf numFmtId="0" fontId="23" fillId="54" borderId="4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4" fillId="0" borderId="28" xfId="0" applyNumberFormat="1" applyFont="1" applyFill="1" applyBorder="1" applyAlignment="1">
      <alignment horizontal="center" vertical="center"/>
    </xf>
    <xf numFmtId="171" fontId="0" fillId="0" borderId="27" xfId="79" applyFont="1" applyFill="1" applyBorder="1" applyAlignment="1">
      <alignment horizontal="right"/>
    </xf>
    <xf numFmtId="171" fontId="24" fillId="0" borderId="28" xfId="0" applyNumberFormat="1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/>
    </xf>
    <xf numFmtId="171" fontId="0" fillId="0" borderId="27" xfId="79" applyFill="1" applyBorder="1" applyAlignment="1">
      <alignment horizontal="right"/>
    </xf>
    <xf numFmtId="0" fontId="24" fillId="0" borderId="28" xfId="0" applyFont="1" applyFill="1" applyBorder="1" applyAlignment="1">
      <alignment horizontal="center"/>
    </xf>
    <xf numFmtId="171" fontId="24" fillId="0" borderId="28" xfId="79" applyFont="1" applyFill="1" applyBorder="1" applyAlignment="1">
      <alignment horizontal="center"/>
    </xf>
    <xf numFmtId="4" fontId="0" fillId="0" borderId="27" xfId="0" applyNumberFormat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/>
    </xf>
    <xf numFmtId="171" fontId="26" fillId="0" borderId="48" xfId="0" applyNumberFormat="1" applyFont="1" applyFill="1" applyBorder="1" applyAlignment="1">
      <alignment horizontal="right"/>
    </xf>
    <xf numFmtId="3" fontId="26" fillId="0" borderId="49" xfId="0" applyNumberFormat="1" applyFont="1" applyFill="1" applyBorder="1" applyAlignment="1">
      <alignment horizontal="center"/>
    </xf>
    <xf numFmtId="3" fontId="26" fillId="0" borderId="5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23" fillId="54" borderId="51" xfId="0" applyFont="1" applyFill="1" applyBorder="1" applyAlignment="1">
      <alignment horizontal="center" vertical="center" wrapText="1"/>
    </xf>
    <xf numFmtId="0" fontId="19" fillId="54" borderId="27" xfId="0" applyFont="1" applyFill="1" applyBorder="1" applyAlignment="1">
      <alignment horizontal="center" vertical="center" wrapText="1"/>
    </xf>
    <xf numFmtId="0" fontId="23" fillId="54" borderId="28" xfId="0" applyFont="1" applyFill="1" applyBorder="1" applyAlignment="1">
      <alignment horizontal="right" vertical="center" wrapText="1"/>
    </xf>
    <xf numFmtId="173" fontId="0" fillId="0" borderId="27" xfId="79" applyNumberFormat="1" applyFont="1" applyFill="1" applyBorder="1" applyAlignment="1">
      <alignment horizontal="right"/>
    </xf>
    <xf numFmtId="173" fontId="24" fillId="0" borderId="28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right" vertical="center"/>
    </xf>
    <xf numFmtId="171" fontId="0" fillId="0" borderId="27" xfId="0" applyNumberFormat="1" applyFont="1" applyFill="1" applyBorder="1" applyAlignment="1">
      <alignment horizontal="right"/>
    </xf>
    <xf numFmtId="0" fontId="24" fillId="0" borderId="28" xfId="0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4" fillId="0" borderId="28" xfId="0" applyNumberFormat="1" applyFont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 vertical="center"/>
    </xf>
    <xf numFmtId="173" fontId="24" fillId="0" borderId="28" xfId="79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 vertical="top" wrapText="1"/>
    </xf>
    <xf numFmtId="3" fontId="26" fillId="0" borderId="48" xfId="0" applyNumberFormat="1" applyFont="1" applyFill="1" applyBorder="1" applyAlignment="1">
      <alignment horizontal="center"/>
    </xf>
    <xf numFmtId="3" fontId="26" fillId="0" borderId="50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 horizontal="center"/>
    </xf>
    <xf numFmtId="3" fontId="22" fillId="56" borderId="0" xfId="0" applyNumberFormat="1" applyFont="1" applyFill="1" applyBorder="1" applyAlignment="1">
      <alignment horizontal="center" vertical="center"/>
    </xf>
    <xf numFmtId="3" fontId="19" fillId="56" borderId="0" xfId="0" applyNumberFormat="1" applyFont="1" applyFill="1" applyBorder="1" applyAlignment="1">
      <alignment horizontal="center" vertical="center"/>
    </xf>
    <xf numFmtId="3" fontId="28" fillId="56" borderId="0" xfId="0" applyNumberFormat="1" applyFont="1" applyFill="1" applyBorder="1" applyAlignment="1">
      <alignment horizontal="center" vertical="center"/>
    </xf>
    <xf numFmtId="14" fontId="0" fillId="56" borderId="0" xfId="0" applyNumberFormat="1" applyFont="1" applyFill="1" applyBorder="1" applyAlignment="1">
      <alignment horizontal="center" vertical="center" wrapText="1"/>
    </xf>
    <xf numFmtId="0" fontId="0" fillId="56" borderId="27" xfId="0" applyFont="1" applyFill="1" applyBorder="1" applyAlignment="1">
      <alignment horizontal="center"/>
    </xf>
    <xf numFmtId="0" fontId="0" fillId="56" borderId="27" xfId="0" applyFont="1" applyFill="1" applyBorder="1" applyAlignment="1">
      <alignment horizontal="center" vertical="center"/>
    </xf>
    <xf numFmtId="0" fontId="0" fillId="56" borderId="27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56" borderId="0" xfId="0" applyFont="1" applyFill="1" applyBorder="1" applyAlignment="1">
      <alignment horizontal="center"/>
    </xf>
    <xf numFmtId="4" fontId="53" fillId="0" borderId="27" xfId="0" applyNumberFormat="1" applyFont="1" applyBorder="1" applyAlignment="1">
      <alignment horizontal="right"/>
    </xf>
    <xf numFmtId="0" fontId="53" fillId="0" borderId="27" xfId="0" applyFont="1" applyFill="1" applyBorder="1" applyAlignment="1">
      <alignment horizontal="right"/>
    </xf>
    <xf numFmtId="0" fontId="24" fillId="0" borderId="28" xfId="0" applyFont="1" applyFill="1" applyBorder="1" applyAlignment="1">
      <alignment horizontal="center"/>
    </xf>
    <xf numFmtId="0" fontId="19" fillId="54" borderId="52" xfId="0" applyFont="1" applyFill="1" applyBorder="1" applyAlignment="1">
      <alignment horizontal="center" vertical="center"/>
    </xf>
    <xf numFmtId="171" fontId="0" fillId="0" borderId="27" xfId="79" applyFont="1" applyFill="1" applyBorder="1" applyAlignment="1">
      <alignment horizontal="right"/>
    </xf>
    <xf numFmtId="0" fontId="0" fillId="56" borderId="27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54" borderId="42" xfId="0" applyFont="1" applyFill="1" applyBorder="1" applyAlignment="1">
      <alignment horizontal="center" vertical="center" wrapText="1"/>
    </xf>
    <xf numFmtId="0" fontId="19" fillId="54" borderId="45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56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28" xfId="0" applyFont="1" applyFill="1" applyBorder="1" applyAlignment="1">
      <alignment horizontal="center" wrapText="1"/>
    </xf>
    <xf numFmtId="0" fontId="18" fillId="0" borderId="5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56" borderId="0" xfId="0" applyNumberFormat="1" applyFont="1" applyFill="1" applyBorder="1" applyAlignment="1">
      <alignment horizontal="center"/>
    </xf>
    <xf numFmtId="49" fontId="0" fillId="56" borderId="28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19" fillId="0" borderId="23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0" xfId="0" applyBorder="1" applyAlignment="1">
      <alignment/>
    </xf>
    <xf numFmtId="0" fontId="24" fillId="0" borderId="60" xfId="0" applyFont="1" applyFill="1" applyBorder="1" applyAlignment="1">
      <alignment horizontal="center"/>
    </xf>
    <xf numFmtId="14" fontId="0" fillId="0" borderId="61" xfId="0" applyNumberForma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.7109375" style="8" customWidth="1"/>
    <col min="2" max="2" width="9.57421875" style="1" customWidth="1"/>
    <col min="3" max="3" width="8.28125" style="1" customWidth="1"/>
    <col min="4" max="4" width="37.421875" style="1" customWidth="1"/>
    <col min="5" max="5" width="19.7109375" style="1" customWidth="1"/>
    <col min="6" max="6" width="25.8515625" style="1" hidden="1" customWidth="1"/>
    <col min="7" max="7" width="24.8515625" style="1" customWidth="1"/>
    <col min="8" max="8" width="15.140625" style="1" customWidth="1"/>
    <col min="9" max="16384" width="9.140625" style="1" customWidth="1"/>
  </cols>
  <sheetData>
    <row r="1" spans="1:8" s="2" customFormat="1" ht="29.25" customHeight="1" thickBot="1">
      <c r="A1" s="3"/>
      <c r="B1" s="224" t="s">
        <v>467</v>
      </c>
      <c r="C1" s="225"/>
      <c r="D1" s="225"/>
      <c r="E1" s="225"/>
      <c r="F1" s="225"/>
      <c r="G1" s="225"/>
      <c r="H1" s="225"/>
    </row>
    <row r="2" spans="1:8" s="2" customFormat="1" ht="47.25" customHeight="1">
      <c r="A2" s="3"/>
      <c r="B2" s="143" t="s">
        <v>465</v>
      </c>
      <c r="C2" s="108" t="s">
        <v>1</v>
      </c>
      <c r="D2" s="108" t="s">
        <v>2</v>
      </c>
      <c r="E2" s="144" t="s">
        <v>3</v>
      </c>
      <c r="F2" s="108" t="s">
        <v>4</v>
      </c>
      <c r="G2" s="132" t="s">
        <v>5</v>
      </c>
      <c r="H2" s="138" t="s">
        <v>466</v>
      </c>
    </row>
    <row r="3" spans="1:8" ht="33" customHeight="1">
      <c r="A3" s="8">
        <v>1</v>
      </c>
      <c r="B3" s="59">
        <v>25</v>
      </c>
      <c r="C3" s="55" t="s">
        <v>6</v>
      </c>
      <c r="D3" s="50" t="s">
        <v>329</v>
      </c>
      <c r="E3" s="51" t="s">
        <v>7</v>
      </c>
      <c r="F3" s="51" t="s">
        <v>8</v>
      </c>
      <c r="G3" s="129" t="s">
        <v>9</v>
      </c>
      <c r="H3" s="145">
        <v>31100.2</v>
      </c>
    </row>
    <row r="4" spans="1:8" ht="32.25" customHeight="1">
      <c r="A4" s="8">
        <v>2</v>
      </c>
      <c r="B4" s="59">
        <v>25</v>
      </c>
      <c r="C4" s="55" t="s">
        <v>45</v>
      </c>
      <c r="D4" s="50" t="s">
        <v>330</v>
      </c>
      <c r="E4" s="51" t="s">
        <v>7</v>
      </c>
      <c r="F4" s="51" t="s">
        <v>38</v>
      </c>
      <c r="G4" s="130" t="s">
        <v>331</v>
      </c>
      <c r="H4" s="146">
        <v>10373.4</v>
      </c>
    </row>
    <row r="5" spans="1:8" ht="33.75" customHeight="1">
      <c r="A5" s="8">
        <v>3</v>
      </c>
      <c r="B5" s="59" t="s">
        <v>10</v>
      </c>
      <c r="C5" s="55" t="s">
        <v>11</v>
      </c>
      <c r="D5" s="50" t="s">
        <v>355</v>
      </c>
      <c r="E5" s="51" t="s">
        <v>7</v>
      </c>
      <c r="F5" s="51" t="s">
        <v>12</v>
      </c>
      <c r="G5" s="129" t="s">
        <v>13</v>
      </c>
      <c r="H5" s="146">
        <v>165925</v>
      </c>
    </row>
    <row r="6" spans="1:9" ht="33.75" customHeight="1">
      <c r="A6" s="8">
        <v>4</v>
      </c>
      <c r="B6" s="59" t="s">
        <v>425</v>
      </c>
      <c r="C6" s="57" t="s">
        <v>426</v>
      </c>
      <c r="D6" s="56" t="s">
        <v>473</v>
      </c>
      <c r="E6" s="51" t="s">
        <v>7</v>
      </c>
      <c r="F6" s="141" t="s">
        <v>427</v>
      </c>
      <c r="G6" s="142" t="s">
        <v>471</v>
      </c>
      <c r="H6" s="146">
        <v>20075</v>
      </c>
      <c r="I6" s="140"/>
    </row>
    <row r="7" spans="1:9" ht="33.75" customHeight="1">
      <c r="A7" s="8">
        <v>5</v>
      </c>
      <c r="B7" s="59" t="s">
        <v>422</v>
      </c>
      <c r="C7" s="57" t="s">
        <v>423</v>
      </c>
      <c r="D7" s="56" t="s">
        <v>472</v>
      </c>
      <c r="E7" s="51" t="s">
        <v>7</v>
      </c>
      <c r="F7" s="141" t="s">
        <v>424</v>
      </c>
      <c r="G7" s="142" t="s">
        <v>471</v>
      </c>
      <c r="H7" s="146">
        <v>9660</v>
      </c>
      <c r="I7" s="140"/>
    </row>
    <row r="8" spans="1:8" ht="33.75" customHeight="1">
      <c r="A8" s="8">
        <v>6</v>
      </c>
      <c r="B8" s="59" t="s">
        <v>28</v>
      </c>
      <c r="C8" s="55" t="s">
        <v>29</v>
      </c>
      <c r="D8" s="50" t="s">
        <v>356</v>
      </c>
      <c r="E8" s="51" t="s">
        <v>30</v>
      </c>
      <c r="F8" s="51" t="s">
        <v>31</v>
      </c>
      <c r="G8" s="152" t="s">
        <v>482</v>
      </c>
      <c r="H8" s="146">
        <v>75120</v>
      </c>
    </row>
    <row r="9" spans="1:8" ht="31.5" customHeight="1">
      <c r="A9" s="8">
        <v>7</v>
      </c>
      <c r="B9" s="59">
        <v>30</v>
      </c>
      <c r="C9" s="55" t="s">
        <v>332</v>
      </c>
      <c r="D9" s="50" t="s">
        <v>354</v>
      </c>
      <c r="E9" s="53" t="s">
        <v>7</v>
      </c>
      <c r="F9" s="51"/>
      <c r="G9" s="129" t="s">
        <v>333</v>
      </c>
      <c r="H9" s="146">
        <f>21523.78+18218.74</f>
        <v>39742.520000000004</v>
      </c>
    </row>
    <row r="10" spans="1:8" ht="30.75" customHeight="1">
      <c r="A10" s="8">
        <v>8</v>
      </c>
      <c r="B10" s="59" t="s">
        <v>14</v>
      </c>
      <c r="C10" s="55" t="s">
        <v>15</v>
      </c>
      <c r="D10" s="54" t="s">
        <v>16</v>
      </c>
      <c r="E10" s="51" t="s">
        <v>7</v>
      </c>
      <c r="F10" s="51" t="s">
        <v>17</v>
      </c>
      <c r="G10" s="129" t="s">
        <v>18</v>
      </c>
      <c r="H10" s="145">
        <v>2395580.33</v>
      </c>
    </row>
    <row r="11" spans="1:8" ht="24" customHeight="1">
      <c r="A11" s="8">
        <v>9</v>
      </c>
      <c r="B11" s="59" t="s">
        <v>19</v>
      </c>
      <c r="C11" s="57" t="s">
        <v>20</v>
      </c>
      <c r="D11" s="58" t="s">
        <v>21</v>
      </c>
      <c r="E11" s="52" t="s">
        <v>22</v>
      </c>
      <c r="F11" s="52" t="s">
        <v>23</v>
      </c>
      <c r="G11" s="131" t="s">
        <v>24</v>
      </c>
      <c r="H11" s="145">
        <v>8500</v>
      </c>
    </row>
    <row r="12" spans="1:8" s="7" customFormat="1" ht="26.25" customHeight="1">
      <c r="A12" s="8">
        <v>10</v>
      </c>
      <c r="B12" s="59" t="s">
        <v>19</v>
      </c>
      <c r="C12" s="57" t="s">
        <v>20</v>
      </c>
      <c r="D12" s="58" t="s">
        <v>25</v>
      </c>
      <c r="E12" s="52" t="s">
        <v>22</v>
      </c>
      <c r="F12" s="52" t="s">
        <v>26</v>
      </c>
      <c r="G12" s="131" t="s">
        <v>27</v>
      </c>
      <c r="H12" s="146">
        <v>375</v>
      </c>
    </row>
    <row r="13" spans="1:8" ht="23.25" customHeight="1">
      <c r="A13" s="8">
        <v>11</v>
      </c>
      <c r="B13" s="59" t="s">
        <v>389</v>
      </c>
      <c r="C13" s="57" t="s">
        <v>390</v>
      </c>
      <c r="D13" s="56" t="s">
        <v>391</v>
      </c>
      <c r="E13" s="51" t="s">
        <v>7</v>
      </c>
      <c r="F13" s="61"/>
      <c r="G13" s="130" t="s">
        <v>410</v>
      </c>
      <c r="H13" s="146">
        <v>6116.55</v>
      </c>
    </row>
    <row r="14" spans="2:8" ht="27.75" customHeight="1" thickBot="1">
      <c r="B14" s="62"/>
      <c r="C14" s="63"/>
      <c r="D14" s="60"/>
      <c r="E14" s="63"/>
      <c r="F14" s="63"/>
      <c r="G14" s="81" t="s">
        <v>412</v>
      </c>
      <c r="H14" s="147">
        <f>SUM(H3:H13)</f>
        <v>2762568</v>
      </c>
    </row>
    <row r="15" spans="2:8" ht="22.5" customHeight="1">
      <c r="B15" s="8"/>
      <c r="C15" s="8"/>
      <c r="D15" s="8"/>
      <c r="E15" s="8"/>
      <c r="F15" s="8"/>
      <c r="G15" s="8"/>
      <c r="H15" s="8"/>
    </row>
    <row r="16" spans="2:8" ht="12.75">
      <c r="B16" s="226" t="s">
        <v>602</v>
      </c>
      <c r="C16" s="226"/>
      <c r="D16" s="226"/>
      <c r="E16" s="226"/>
      <c r="F16" s="226"/>
      <c r="G16" s="226"/>
      <c r="H16" s="226"/>
    </row>
  </sheetData>
  <sheetProtection/>
  <mergeCells count="2">
    <mergeCell ref="B1:H1"/>
    <mergeCell ref="B16:H16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7"/>
  <sheetViews>
    <sheetView zoomScalePageLayoutView="0" workbookViewId="0" topLeftCell="A1">
      <selection activeCell="H15" sqref="H15"/>
    </sheetView>
  </sheetViews>
  <sheetFormatPr defaultColWidth="8.8515625" defaultRowHeight="12.75"/>
  <cols>
    <col min="1" max="1" width="4.8515625" style="9" customWidth="1"/>
    <col min="2" max="2" width="12.140625" style="10" customWidth="1"/>
    <col min="3" max="3" width="10.140625" style="10" customWidth="1"/>
    <col min="4" max="4" width="7.00390625" style="10" customWidth="1"/>
    <col min="5" max="5" width="13.00390625" style="10" customWidth="1"/>
    <col min="6" max="6" width="7.7109375" style="9" customWidth="1"/>
    <col min="7" max="7" width="22.57421875" style="10" customWidth="1"/>
    <col min="8" max="8" width="25.8515625" style="10" customWidth="1"/>
    <col min="9" max="9" width="21.57421875" style="10" customWidth="1"/>
    <col min="10" max="10" width="9.7109375" style="11" customWidth="1"/>
    <col min="11" max="11" width="5.7109375" style="11" customWidth="1"/>
    <col min="12" max="12" width="12.28125" style="9" customWidth="1"/>
    <col min="13" max="13" width="7.00390625" style="9" customWidth="1"/>
    <col min="14" max="14" width="10.00390625" style="9" customWidth="1"/>
    <col min="15" max="16384" width="8.8515625" style="9" customWidth="1"/>
  </cols>
  <sheetData>
    <row r="1" spans="2:14" ht="34.5" customHeight="1" thickBot="1">
      <c r="B1" s="227" t="s">
        <v>468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2:14" ht="40.5" customHeight="1">
      <c r="B2" s="106" t="s">
        <v>46</v>
      </c>
      <c r="C2" s="107" t="s">
        <v>0</v>
      </c>
      <c r="D2" s="108" t="s">
        <v>1</v>
      </c>
      <c r="E2" s="108" t="s">
        <v>47</v>
      </c>
      <c r="F2" s="108" t="s">
        <v>48</v>
      </c>
      <c r="G2" s="108" t="s">
        <v>49</v>
      </c>
      <c r="H2" s="108" t="s">
        <v>50</v>
      </c>
      <c r="I2" s="132" t="s">
        <v>51</v>
      </c>
      <c r="J2" s="109" t="s">
        <v>388</v>
      </c>
      <c r="K2" s="109" t="s">
        <v>52</v>
      </c>
      <c r="L2" s="109" t="s">
        <v>53</v>
      </c>
      <c r="M2" s="228" t="s">
        <v>387</v>
      </c>
      <c r="N2" s="229"/>
    </row>
    <row r="3" spans="1:14" ht="29.25" customHeight="1">
      <c r="A3" s="10">
        <v>1</v>
      </c>
      <c r="B3" s="110" t="s">
        <v>461</v>
      </c>
      <c r="C3" s="103" t="s">
        <v>459</v>
      </c>
      <c r="D3" s="104" t="s">
        <v>458</v>
      </c>
      <c r="E3" s="104" t="s">
        <v>39</v>
      </c>
      <c r="F3" s="104">
        <v>41012</v>
      </c>
      <c r="G3" s="104" t="s">
        <v>460</v>
      </c>
      <c r="H3" s="104" t="s">
        <v>360</v>
      </c>
      <c r="I3" s="133" t="s">
        <v>193</v>
      </c>
      <c r="J3" s="117">
        <v>0</v>
      </c>
      <c r="K3" s="103"/>
      <c r="L3" s="105">
        <v>61247</v>
      </c>
      <c r="M3" s="103">
        <v>116</v>
      </c>
      <c r="N3" s="111">
        <v>37</v>
      </c>
    </row>
    <row r="4" spans="1:14" ht="48.75" customHeight="1" thickBot="1">
      <c r="A4" s="10">
        <v>2</v>
      </c>
      <c r="B4" s="112" t="s">
        <v>62</v>
      </c>
      <c r="C4" s="113" t="s">
        <v>349</v>
      </c>
      <c r="D4" s="113" t="s">
        <v>350</v>
      </c>
      <c r="E4" s="113" t="s">
        <v>63</v>
      </c>
      <c r="F4" s="113">
        <v>41122</v>
      </c>
      <c r="G4" s="113" t="s">
        <v>351</v>
      </c>
      <c r="H4" s="114" t="s">
        <v>352</v>
      </c>
      <c r="I4" s="134" t="s">
        <v>222</v>
      </c>
      <c r="J4" s="118">
        <f>40000/10</f>
        <v>4000</v>
      </c>
      <c r="K4" s="114"/>
      <c r="L4" s="115">
        <v>56859</v>
      </c>
      <c r="M4" s="114">
        <v>51</v>
      </c>
      <c r="N4" s="116" t="s">
        <v>353</v>
      </c>
    </row>
    <row r="6" ht="21" customHeight="1"/>
    <row r="7" ht="12.75">
      <c r="B7" s="102" t="s">
        <v>601</v>
      </c>
    </row>
  </sheetData>
  <sheetProtection/>
  <mergeCells count="2">
    <mergeCell ref="B1:N1"/>
    <mergeCell ref="M2:N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D28" sqref="D28"/>
    </sheetView>
  </sheetViews>
  <sheetFormatPr defaultColWidth="8.8515625" defaultRowHeight="12.75"/>
  <cols>
    <col min="1" max="1" width="11.28125" style="10" customWidth="1"/>
    <col min="2" max="2" width="9.7109375" style="10" customWidth="1"/>
    <col min="3" max="3" width="9.28125" style="10" customWidth="1"/>
    <col min="4" max="4" width="24.00390625" style="10" bestFit="1" customWidth="1"/>
    <col min="5" max="5" width="7.7109375" style="9" customWidth="1"/>
    <col min="6" max="6" width="21.140625" style="10" customWidth="1"/>
    <col min="7" max="7" width="25.28125" style="10" customWidth="1"/>
    <col min="8" max="8" width="29.28125" style="10" customWidth="1"/>
    <col min="9" max="9" width="20.28125" style="161" bestFit="1" customWidth="1"/>
    <col min="10" max="10" width="24.7109375" style="161" bestFit="1" customWidth="1"/>
    <col min="11" max="11" width="11.28125" style="10" bestFit="1" customWidth="1"/>
    <col min="12" max="12" width="11.00390625" style="161" customWidth="1"/>
    <col min="13" max="13" width="13.57421875" style="10" bestFit="1" customWidth="1"/>
    <col min="14" max="14" width="10.8515625" style="161" customWidth="1"/>
    <col min="15" max="15" width="14.8515625" style="34" customWidth="1"/>
    <col min="16" max="16" width="10.140625" style="11" customWidth="1"/>
    <col min="17" max="17" width="12.421875" style="121" customWidth="1"/>
    <col min="18" max="18" width="12.28125" style="10" customWidth="1"/>
    <col min="19" max="19" width="7.00390625" style="9" customWidth="1"/>
    <col min="20" max="20" width="8.140625" style="9" customWidth="1"/>
    <col min="21" max="21" width="7.28125" style="9" customWidth="1"/>
    <col min="22" max="16384" width="8.8515625" style="9" customWidth="1"/>
  </cols>
  <sheetData>
    <row r="1" spans="1:21" ht="38.25" customHeight="1" thickBot="1">
      <c r="A1" s="238" t="s">
        <v>480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40"/>
    </row>
    <row r="2" spans="1:21" ht="24" customHeight="1" thickBot="1">
      <c r="A2" s="187"/>
      <c r="B2" s="25"/>
      <c r="C2" s="25"/>
      <c r="D2" s="25"/>
      <c r="E2" s="25"/>
      <c r="F2" s="25"/>
      <c r="G2" s="25"/>
      <c r="H2" s="25"/>
      <c r="I2" s="243" t="s">
        <v>484</v>
      </c>
      <c r="J2" s="244"/>
      <c r="K2" s="245"/>
      <c r="L2" s="243" t="s">
        <v>486</v>
      </c>
      <c r="M2" s="244"/>
      <c r="N2" s="245"/>
      <c r="O2" s="25"/>
      <c r="P2" s="25"/>
      <c r="Q2" s="25"/>
      <c r="R2" s="25"/>
      <c r="S2" s="25"/>
      <c r="T2" s="25"/>
      <c r="U2" s="188"/>
    </row>
    <row r="3" spans="1:21" ht="49.5" customHeight="1">
      <c r="A3" s="72" t="s">
        <v>46</v>
      </c>
      <c r="B3" s="70" t="s">
        <v>465</v>
      </c>
      <c r="C3" s="68" t="s">
        <v>1</v>
      </c>
      <c r="D3" s="68" t="s">
        <v>47</v>
      </c>
      <c r="E3" s="68" t="s">
        <v>48</v>
      </c>
      <c r="F3" s="68" t="s">
        <v>49</v>
      </c>
      <c r="G3" s="68" t="s">
        <v>50</v>
      </c>
      <c r="H3" s="68" t="s">
        <v>51</v>
      </c>
      <c r="I3" s="168" t="s">
        <v>470</v>
      </c>
      <c r="J3" s="189" t="s">
        <v>475</v>
      </c>
      <c r="K3" s="169" t="s">
        <v>483</v>
      </c>
      <c r="L3" s="190" t="s">
        <v>474</v>
      </c>
      <c r="M3" s="70" t="s">
        <v>481</v>
      </c>
      <c r="N3" s="191" t="s">
        <v>483</v>
      </c>
      <c r="O3" s="69" t="s">
        <v>357</v>
      </c>
      <c r="P3" s="70" t="s">
        <v>52</v>
      </c>
      <c r="Q3" s="119" t="s">
        <v>462</v>
      </c>
      <c r="R3" s="70" t="s">
        <v>53</v>
      </c>
      <c r="S3" s="70" t="s">
        <v>386</v>
      </c>
      <c r="T3" s="70" t="s">
        <v>463</v>
      </c>
      <c r="U3" s="98" t="s">
        <v>464</v>
      </c>
    </row>
    <row r="4" spans="1:21" ht="16.5" customHeight="1">
      <c r="A4" s="213" t="s">
        <v>135</v>
      </c>
      <c r="B4" s="6" t="s">
        <v>136</v>
      </c>
      <c r="C4" s="6" t="s">
        <v>137</v>
      </c>
      <c r="D4" s="6" t="s">
        <v>39</v>
      </c>
      <c r="E4" s="13">
        <v>41012</v>
      </c>
      <c r="F4" s="6" t="s">
        <v>138</v>
      </c>
      <c r="G4" s="6" t="s">
        <v>139</v>
      </c>
      <c r="H4" s="135" t="s">
        <v>140</v>
      </c>
      <c r="I4" s="246" t="s">
        <v>485</v>
      </c>
      <c r="J4" s="247"/>
      <c r="K4" s="248"/>
      <c r="L4" s="192">
        <v>14131.84</v>
      </c>
      <c r="M4" s="149">
        <v>13425</v>
      </c>
      <c r="N4" s="193">
        <f>+M4-L4</f>
        <v>-706.8400000000001</v>
      </c>
      <c r="O4" s="32">
        <v>13425</v>
      </c>
      <c r="P4" s="14">
        <v>0</v>
      </c>
      <c r="Q4" s="120">
        <f aca="true" t="shared" si="0" ref="Q4:Q12">+O4+P4</f>
        <v>13425</v>
      </c>
      <c r="R4" s="30">
        <v>44620</v>
      </c>
      <c r="S4" s="15" t="s">
        <v>141</v>
      </c>
      <c r="T4" s="15" t="s">
        <v>85</v>
      </c>
      <c r="U4" s="73" t="s">
        <v>87</v>
      </c>
    </row>
    <row r="5" spans="1:21" ht="12.75">
      <c r="A5" s="234" t="s">
        <v>135</v>
      </c>
      <c r="B5" s="235" t="s">
        <v>142</v>
      </c>
      <c r="C5" s="236" t="s">
        <v>495</v>
      </c>
      <c r="D5" s="235" t="s">
        <v>143</v>
      </c>
      <c r="E5" s="237">
        <v>41013</v>
      </c>
      <c r="F5" s="235" t="s">
        <v>144</v>
      </c>
      <c r="G5" s="235" t="s">
        <v>59</v>
      </c>
      <c r="H5" s="241" t="s">
        <v>145</v>
      </c>
      <c r="I5" s="170"/>
      <c r="J5" s="157"/>
      <c r="K5" s="171"/>
      <c r="L5" s="194"/>
      <c r="M5" s="139"/>
      <c r="N5" s="195"/>
      <c r="O5" s="242">
        <v>8756.96</v>
      </c>
      <c r="P5" s="249">
        <v>0</v>
      </c>
      <c r="Q5" s="232">
        <f t="shared" si="0"/>
        <v>8756.96</v>
      </c>
      <c r="R5" s="250">
        <v>48643</v>
      </c>
      <c r="S5" s="230" t="s">
        <v>146</v>
      </c>
      <c r="T5" s="230" t="s">
        <v>147</v>
      </c>
      <c r="U5" s="73" t="s">
        <v>118</v>
      </c>
    </row>
    <row r="6" spans="1:21" ht="12.75">
      <c r="A6" s="234"/>
      <c r="B6" s="235"/>
      <c r="C6" s="236"/>
      <c r="D6" s="235"/>
      <c r="E6" s="237"/>
      <c r="F6" s="235"/>
      <c r="G6" s="235"/>
      <c r="H6" s="241"/>
      <c r="I6" s="256" t="s">
        <v>485</v>
      </c>
      <c r="J6" s="257"/>
      <c r="K6" s="258"/>
      <c r="L6" s="194"/>
      <c r="M6" s="139"/>
      <c r="N6" s="195"/>
      <c r="O6" s="242"/>
      <c r="P6" s="249"/>
      <c r="Q6" s="232">
        <f t="shared" si="0"/>
        <v>0</v>
      </c>
      <c r="R6" s="250"/>
      <c r="S6" s="230"/>
      <c r="T6" s="230"/>
      <c r="U6" s="73" t="s">
        <v>148</v>
      </c>
    </row>
    <row r="7" spans="1:21" ht="12.75">
      <c r="A7" s="234"/>
      <c r="B7" s="235"/>
      <c r="C7" s="236"/>
      <c r="D7" s="235"/>
      <c r="E7" s="237"/>
      <c r="F7" s="235"/>
      <c r="G7" s="235"/>
      <c r="H7" s="241"/>
      <c r="I7" s="170"/>
      <c r="J7" s="157"/>
      <c r="K7" s="171"/>
      <c r="L7" s="194"/>
      <c r="M7" s="139"/>
      <c r="N7" s="195"/>
      <c r="O7" s="242"/>
      <c r="P7" s="249"/>
      <c r="Q7" s="232">
        <f t="shared" si="0"/>
        <v>0</v>
      </c>
      <c r="R7" s="250"/>
      <c r="S7" s="230"/>
      <c r="T7" s="230"/>
      <c r="U7" s="73" t="s">
        <v>119</v>
      </c>
    </row>
    <row r="8" spans="1:21" ht="34.5" customHeight="1">
      <c r="A8" s="214" t="s">
        <v>135</v>
      </c>
      <c r="B8" s="16" t="s">
        <v>200</v>
      </c>
      <c r="C8" s="148" t="s">
        <v>476</v>
      </c>
      <c r="D8" s="16" t="s">
        <v>201</v>
      </c>
      <c r="E8" s="12"/>
      <c r="F8" s="16" t="s">
        <v>403</v>
      </c>
      <c r="G8" s="16" t="s">
        <v>360</v>
      </c>
      <c r="H8" s="136" t="s">
        <v>402</v>
      </c>
      <c r="I8" s="172">
        <v>10082.66</v>
      </c>
      <c r="J8" s="173">
        <v>8570.24</v>
      </c>
      <c r="K8" s="174">
        <f>+J8-I8</f>
        <v>-1512.42</v>
      </c>
      <c r="L8" s="194"/>
      <c r="M8" s="139"/>
      <c r="N8" s="195"/>
      <c r="O8" s="209">
        <v>8570.24</v>
      </c>
      <c r="P8" s="210"/>
      <c r="Q8" s="211">
        <f t="shared" si="0"/>
        <v>8570.24</v>
      </c>
      <c r="R8" s="212">
        <v>46021</v>
      </c>
      <c r="S8" s="28">
        <v>26</v>
      </c>
      <c r="T8" s="28">
        <v>466</v>
      </c>
      <c r="U8" s="74">
        <v>21</v>
      </c>
    </row>
    <row r="9" spans="1:21" ht="12.75">
      <c r="A9" s="213" t="s">
        <v>135</v>
      </c>
      <c r="B9" s="6" t="s">
        <v>149</v>
      </c>
      <c r="C9" s="6" t="s">
        <v>150</v>
      </c>
      <c r="D9" s="6" t="s">
        <v>151</v>
      </c>
      <c r="E9" s="13">
        <v>41011</v>
      </c>
      <c r="F9" s="6" t="s">
        <v>152</v>
      </c>
      <c r="G9" s="6" t="s">
        <v>139</v>
      </c>
      <c r="H9" s="135" t="s">
        <v>153</v>
      </c>
      <c r="I9" s="175">
        <v>8837.62</v>
      </c>
      <c r="J9" s="158">
        <v>7511.98</v>
      </c>
      <c r="K9" s="176">
        <f>+J9-I9</f>
        <v>-1325.6400000000012</v>
      </c>
      <c r="L9" s="196"/>
      <c r="M9" s="154"/>
      <c r="N9" s="197"/>
      <c r="O9" s="32">
        <v>7511.977000000001</v>
      </c>
      <c r="P9" s="14">
        <v>0</v>
      </c>
      <c r="Q9" s="120">
        <f t="shared" si="0"/>
        <v>7511.977000000001</v>
      </c>
      <c r="R9" s="30">
        <v>48975</v>
      </c>
      <c r="S9" s="15" t="s">
        <v>91</v>
      </c>
      <c r="T9" s="15" t="s">
        <v>71</v>
      </c>
      <c r="U9" s="73" t="s">
        <v>134</v>
      </c>
    </row>
    <row r="10" spans="1:21" ht="12.75">
      <c r="A10" s="213" t="s">
        <v>135</v>
      </c>
      <c r="B10" s="26" t="s">
        <v>592</v>
      </c>
      <c r="C10" s="26" t="s">
        <v>593</v>
      </c>
      <c r="D10" s="8" t="s">
        <v>594</v>
      </c>
      <c r="E10" s="13">
        <v>41012</v>
      </c>
      <c r="F10" s="26" t="s">
        <v>595</v>
      </c>
      <c r="G10" s="6" t="s">
        <v>596</v>
      </c>
      <c r="H10" s="135" t="s">
        <v>597</v>
      </c>
      <c r="I10" s="175"/>
      <c r="J10" s="158"/>
      <c r="K10" s="176"/>
      <c r="L10" s="196"/>
      <c r="M10" s="154"/>
      <c r="N10" s="197"/>
      <c r="O10" s="32">
        <v>3500</v>
      </c>
      <c r="P10" s="32"/>
      <c r="Q10" s="32">
        <v>3500</v>
      </c>
      <c r="R10" s="30">
        <v>44834</v>
      </c>
      <c r="S10" s="264" t="s">
        <v>598</v>
      </c>
      <c r="T10" s="264" t="s">
        <v>599</v>
      </c>
      <c r="U10" s="265" t="s">
        <v>118</v>
      </c>
    </row>
    <row r="11" spans="1:21" ht="20.25" customHeight="1">
      <c r="A11" s="214" t="s">
        <v>54</v>
      </c>
      <c r="B11" s="16" t="s">
        <v>344</v>
      </c>
      <c r="C11" s="16" t="s">
        <v>345</v>
      </c>
      <c r="D11" s="16" t="s">
        <v>204</v>
      </c>
      <c r="E11" s="17">
        <v>41032</v>
      </c>
      <c r="F11" s="16" t="s">
        <v>346</v>
      </c>
      <c r="G11" s="16" t="s">
        <v>347</v>
      </c>
      <c r="H11" s="136" t="s">
        <v>348</v>
      </c>
      <c r="I11" s="256" t="s">
        <v>485</v>
      </c>
      <c r="J11" s="257"/>
      <c r="K11" s="258"/>
      <c r="L11" s="194">
        <v>20000</v>
      </c>
      <c r="M11" s="139">
        <v>19000</v>
      </c>
      <c r="N11" s="195">
        <f>+M11-L11</f>
        <v>-1000</v>
      </c>
      <c r="O11" s="32">
        <v>19000</v>
      </c>
      <c r="P11" s="16"/>
      <c r="Q11" s="120">
        <f t="shared" si="0"/>
        <v>19000</v>
      </c>
      <c r="R11" s="29">
        <v>46387</v>
      </c>
      <c r="S11" s="28">
        <v>137</v>
      </c>
      <c r="T11" s="16">
        <v>404</v>
      </c>
      <c r="U11" s="74"/>
    </row>
    <row r="12" spans="1:21" ht="12.75">
      <c r="A12" s="213" t="s">
        <v>54</v>
      </c>
      <c r="B12" s="6" t="s">
        <v>55</v>
      </c>
      <c r="C12" s="6" t="s">
        <v>56</v>
      </c>
      <c r="D12" s="6" t="s">
        <v>57</v>
      </c>
      <c r="E12" s="13">
        <v>41038</v>
      </c>
      <c r="F12" s="6" t="s">
        <v>58</v>
      </c>
      <c r="G12" s="6" t="s">
        <v>59</v>
      </c>
      <c r="H12" s="216" t="s">
        <v>547</v>
      </c>
      <c r="I12" s="172">
        <v>23000</v>
      </c>
      <c r="J12" s="173"/>
      <c r="K12" s="178"/>
      <c r="L12" s="198"/>
      <c r="M12" s="199"/>
      <c r="N12" s="200"/>
      <c r="O12" s="32">
        <v>23000</v>
      </c>
      <c r="P12" s="14">
        <v>0</v>
      </c>
      <c r="Q12" s="120">
        <f t="shared" si="0"/>
        <v>23000</v>
      </c>
      <c r="R12" s="30">
        <v>46630</v>
      </c>
      <c r="S12" s="15" t="s">
        <v>60</v>
      </c>
      <c r="T12" s="15">
        <v>166</v>
      </c>
      <c r="U12" s="73" t="s">
        <v>61</v>
      </c>
    </row>
    <row r="13" spans="1:21" ht="12.75">
      <c r="A13" s="213" t="s">
        <v>62</v>
      </c>
      <c r="B13" s="6" t="s">
        <v>65</v>
      </c>
      <c r="C13" s="6" t="s">
        <v>66</v>
      </c>
      <c r="D13" s="6" t="s">
        <v>63</v>
      </c>
      <c r="E13" s="13">
        <v>41100</v>
      </c>
      <c r="F13" s="6" t="s">
        <v>67</v>
      </c>
      <c r="G13" s="6" t="s">
        <v>68</v>
      </c>
      <c r="H13" s="135" t="s">
        <v>69</v>
      </c>
      <c r="I13" s="179">
        <v>14694.77</v>
      </c>
      <c r="J13" s="159">
        <v>12490.55</v>
      </c>
      <c r="K13" s="176">
        <f>+J13-I13</f>
        <v>-2204.220000000001</v>
      </c>
      <c r="L13" s="201"/>
      <c r="M13" s="154"/>
      <c r="N13" s="197"/>
      <c r="O13" s="32">
        <v>12490.55</v>
      </c>
      <c r="P13" s="14">
        <v>0</v>
      </c>
      <c r="Q13" s="120">
        <f aca="true" t="shared" si="1" ref="Q13:Q18">+O13+P13</f>
        <v>12490.55</v>
      </c>
      <c r="R13" s="30">
        <v>44773</v>
      </c>
      <c r="S13" s="15" t="s">
        <v>70</v>
      </c>
      <c r="T13" s="15" t="s">
        <v>71</v>
      </c>
      <c r="U13" s="73" t="s">
        <v>64</v>
      </c>
    </row>
    <row r="14" spans="1:21" ht="12.75">
      <c r="A14" s="213" t="s">
        <v>62</v>
      </c>
      <c r="B14" s="6" t="s">
        <v>72</v>
      </c>
      <c r="C14" s="6" t="s">
        <v>73</v>
      </c>
      <c r="D14" s="6" t="s">
        <v>63</v>
      </c>
      <c r="E14" s="13">
        <v>41000</v>
      </c>
      <c r="F14" s="6" t="s">
        <v>74</v>
      </c>
      <c r="G14" s="6" t="s">
        <v>75</v>
      </c>
      <c r="H14" s="135" t="s">
        <v>76</v>
      </c>
      <c r="I14" s="172">
        <v>40090.42</v>
      </c>
      <c r="J14" s="173">
        <v>34076.86</v>
      </c>
      <c r="K14" s="178">
        <f>+J14-I14</f>
        <v>-6013.559999999998</v>
      </c>
      <c r="L14" s="198">
        <v>34076.86</v>
      </c>
      <c r="M14" s="149">
        <v>32300</v>
      </c>
      <c r="N14" s="202">
        <f>+M14-L14</f>
        <v>-1776.8600000000006</v>
      </c>
      <c r="O14" s="32">
        <v>32300</v>
      </c>
      <c r="P14" s="14">
        <f>O14*22%</f>
        <v>7106</v>
      </c>
      <c r="Q14" s="120">
        <f t="shared" si="1"/>
        <v>39406</v>
      </c>
      <c r="R14" s="30">
        <v>46568</v>
      </c>
      <c r="S14" s="15" t="s">
        <v>77</v>
      </c>
      <c r="T14" s="15" t="s">
        <v>78</v>
      </c>
      <c r="U14" s="73" t="s">
        <v>79</v>
      </c>
    </row>
    <row r="15" spans="1:21" ht="12.75">
      <c r="A15" s="213" t="s">
        <v>62</v>
      </c>
      <c r="B15" s="6" t="s">
        <v>72</v>
      </c>
      <c r="C15" s="6" t="s">
        <v>80</v>
      </c>
      <c r="D15" s="6" t="s">
        <v>63</v>
      </c>
      <c r="E15" s="13">
        <v>41100</v>
      </c>
      <c r="F15" s="6" t="s">
        <v>74</v>
      </c>
      <c r="G15" s="6" t="s">
        <v>75</v>
      </c>
      <c r="H15" s="135" t="s">
        <v>76</v>
      </c>
      <c r="I15" s="172">
        <v>15000</v>
      </c>
      <c r="J15" s="158">
        <v>12750</v>
      </c>
      <c r="K15" s="178">
        <f>+J15-I15</f>
        <v>-2250</v>
      </c>
      <c r="L15" s="201">
        <v>12750</v>
      </c>
      <c r="M15" s="154">
        <v>12100</v>
      </c>
      <c r="N15" s="197">
        <f>+M15-L15</f>
        <v>-650</v>
      </c>
      <c r="O15" s="32">
        <v>12100</v>
      </c>
      <c r="P15" s="14">
        <f>O15*22%</f>
        <v>2662</v>
      </c>
      <c r="Q15" s="120">
        <f t="shared" si="1"/>
        <v>14762</v>
      </c>
      <c r="R15" s="30">
        <v>46599</v>
      </c>
      <c r="S15" s="15" t="s">
        <v>77</v>
      </c>
      <c r="T15" s="15" t="s">
        <v>78</v>
      </c>
      <c r="U15" s="73" t="s">
        <v>81</v>
      </c>
    </row>
    <row r="16" spans="1:21" ht="12.75">
      <c r="A16" s="213" t="s">
        <v>62</v>
      </c>
      <c r="B16" s="217" t="s">
        <v>508</v>
      </c>
      <c r="C16" s="217" t="s">
        <v>509</v>
      </c>
      <c r="D16" s="217" t="s">
        <v>63</v>
      </c>
      <c r="E16" s="13">
        <v>41100</v>
      </c>
      <c r="F16" s="6" t="s">
        <v>510</v>
      </c>
      <c r="G16" s="6" t="s">
        <v>511</v>
      </c>
      <c r="H16" s="216" t="s">
        <v>512</v>
      </c>
      <c r="I16" s="218" t="s">
        <v>515</v>
      </c>
      <c r="J16" s="158"/>
      <c r="K16" s="178"/>
      <c r="L16" s="201"/>
      <c r="M16" s="154"/>
      <c r="N16" s="197"/>
      <c r="O16" s="32">
        <v>80500</v>
      </c>
      <c r="P16" s="14">
        <f>O16*22%</f>
        <v>17710</v>
      </c>
      <c r="Q16" s="120">
        <f t="shared" si="1"/>
        <v>98210</v>
      </c>
      <c r="R16" s="30">
        <v>45838</v>
      </c>
      <c r="S16" s="15" t="s">
        <v>513</v>
      </c>
      <c r="T16" s="15" t="s">
        <v>514</v>
      </c>
      <c r="U16" s="73" t="s">
        <v>122</v>
      </c>
    </row>
    <row r="17" spans="1:21" ht="24" customHeight="1">
      <c r="A17" s="213" t="s">
        <v>82</v>
      </c>
      <c r="B17" s="6">
        <v>35</v>
      </c>
      <c r="C17" s="6" t="s">
        <v>154</v>
      </c>
      <c r="D17" s="6" t="s">
        <v>155</v>
      </c>
      <c r="E17" s="13">
        <v>41054</v>
      </c>
      <c r="F17" s="6" t="s">
        <v>156</v>
      </c>
      <c r="G17" s="6" t="s">
        <v>157</v>
      </c>
      <c r="H17" s="135" t="s">
        <v>158</v>
      </c>
      <c r="I17" s="259" t="s">
        <v>477</v>
      </c>
      <c r="J17" s="260"/>
      <c r="K17" s="261"/>
      <c r="L17" s="201"/>
      <c r="M17" s="155"/>
      <c r="N17" s="197"/>
      <c r="O17" s="32">
        <v>33769.41</v>
      </c>
      <c r="P17" s="14">
        <f>O17*22%</f>
        <v>7429.270200000001</v>
      </c>
      <c r="Q17" s="120">
        <f t="shared" si="1"/>
        <v>41198.6802</v>
      </c>
      <c r="R17" s="30">
        <v>46265</v>
      </c>
      <c r="S17" s="15" t="s">
        <v>159</v>
      </c>
      <c r="T17" s="15" t="s">
        <v>160</v>
      </c>
      <c r="U17" s="73" t="s">
        <v>161</v>
      </c>
    </row>
    <row r="18" spans="1:21" ht="12.75">
      <c r="A18" s="213" t="s">
        <v>92</v>
      </c>
      <c r="B18" s="6" t="s">
        <v>93</v>
      </c>
      <c r="C18" s="6" t="s">
        <v>94</v>
      </c>
      <c r="D18" s="6" t="s">
        <v>95</v>
      </c>
      <c r="E18" s="13">
        <v>41029</v>
      </c>
      <c r="F18" s="6" t="s">
        <v>96</v>
      </c>
      <c r="G18" s="6" t="s">
        <v>97</v>
      </c>
      <c r="H18" s="135" t="s">
        <v>98</v>
      </c>
      <c r="I18" s="175">
        <v>91664.5</v>
      </c>
      <c r="J18" s="160">
        <v>77914.83</v>
      </c>
      <c r="K18" s="181">
        <f>+J18-I18</f>
        <v>-13749.669999999998</v>
      </c>
      <c r="L18" s="192">
        <v>77915</v>
      </c>
      <c r="M18" s="149">
        <v>74000</v>
      </c>
      <c r="N18" s="204">
        <f>+M18-L18</f>
        <v>-3915</v>
      </c>
      <c r="O18" s="32">
        <v>74000</v>
      </c>
      <c r="P18" s="14">
        <f>O18*22%</f>
        <v>16280</v>
      </c>
      <c r="Q18" s="120">
        <f t="shared" si="1"/>
        <v>90280</v>
      </c>
      <c r="R18" s="30">
        <v>46081</v>
      </c>
      <c r="S18" s="15" t="s">
        <v>99</v>
      </c>
      <c r="T18" s="15" t="s">
        <v>100</v>
      </c>
      <c r="U18" s="73" t="s">
        <v>101</v>
      </c>
    </row>
    <row r="19" spans="1:21" ht="12.75">
      <c r="A19" s="234" t="s">
        <v>92</v>
      </c>
      <c r="B19" s="235" t="s">
        <v>102</v>
      </c>
      <c r="C19" s="235" t="s">
        <v>103</v>
      </c>
      <c r="D19" s="235" t="s">
        <v>95</v>
      </c>
      <c r="E19" s="237">
        <v>41029</v>
      </c>
      <c r="F19" s="235" t="s">
        <v>104</v>
      </c>
      <c r="G19" s="16"/>
      <c r="H19" s="241" t="s">
        <v>105</v>
      </c>
      <c r="I19" s="182">
        <v>1950</v>
      </c>
      <c r="J19" s="151">
        <v>1657.5</v>
      </c>
      <c r="K19" s="178">
        <f>+J19-I19</f>
        <v>-292.5</v>
      </c>
      <c r="L19" s="194"/>
      <c r="M19" s="139"/>
      <c r="N19" s="195"/>
      <c r="O19" s="231">
        <v>1657.5</v>
      </c>
      <c r="P19" s="249">
        <v>0</v>
      </c>
      <c r="Q19" s="232">
        <f>+O19+P19</f>
        <v>1657.5</v>
      </c>
      <c r="R19" s="250">
        <v>46356</v>
      </c>
      <c r="S19" s="230" t="s">
        <v>99</v>
      </c>
      <c r="T19" s="230" t="s">
        <v>106</v>
      </c>
      <c r="U19" s="73" t="s">
        <v>107</v>
      </c>
    </row>
    <row r="20" spans="1:21" ht="12.75">
      <c r="A20" s="234"/>
      <c r="B20" s="235"/>
      <c r="C20" s="235"/>
      <c r="D20" s="235"/>
      <c r="E20" s="237"/>
      <c r="F20" s="235"/>
      <c r="G20" s="16" t="s">
        <v>108</v>
      </c>
      <c r="H20" s="241"/>
      <c r="I20" s="170"/>
      <c r="J20" s="157"/>
      <c r="K20" s="177"/>
      <c r="L20" s="194"/>
      <c r="M20" s="139"/>
      <c r="N20" s="195"/>
      <c r="O20" s="231"/>
      <c r="P20" s="249"/>
      <c r="Q20" s="233"/>
      <c r="R20" s="250"/>
      <c r="S20" s="230"/>
      <c r="T20" s="230"/>
      <c r="U20" s="73" t="s">
        <v>109</v>
      </c>
    </row>
    <row r="21" spans="1:21" ht="12.75">
      <c r="A21" s="234"/>
      <c r="B21" s="235"/>
      <c r="C21" s="235"/>
      <c r="D21" s="235"/>
      <c r="E21" s="237"/>
      <c r="F21" s="235"/>
      <c r="G21" s="16"/>
      <c r="H21" s="241"/>
      <c r="I21" s="170"/>
      <c r="J21" s="157"/>
      <c r="K21" s="177"/>
      <c r="L21" s="194"/>
      <c r="M21" s="139"/>
      <c r="N21" s="195"/>
      <c r="O21" s="231"/>
      <c r="P21" s="249"/>
      <c r="Q21" s="233"/>
      <c r="R21" s="250"/>
      <c r="S21" s="230"/>
      <c r="T21" s="230"/>
      <c r="U21" s="73" t="s">
        <v>110</v>
      </c>
    </row>
    <row r="22" spans="1:21" ht="12.75">
      <c r="A22" s="215" t="s">
        <v>92</v>
      </c>
      <c r="B22" s="26" t="s">
        <v>539</v>
      </c>
      <c r="C22" s="26" t="s">
        <v>536</v>
      </c>
      <c r="D22" s="26" t="s">
        <v>95</v>
      </c>
      <c r="E22" s="13">
        <v>41029</v>
      </c>
      <c r="F22" s="6" t="s">
        <v>538</v>
      </c>
      <c r="G22" s="26" t="s">
        <v>490</v>
      </c>
      <c r="H22" s="135" t="s">
        <v>537</v>
      </c>
      <c r="I22" s="222" t="s">
        <v>540</v>
      </c>
      <c r="J22" s="160"/>
      <c r="K22" s="181"/>
      <c r="L22" s="192">
        <v>24000</v>
      </c>
      <c r="M22" s="149"/>
      <c r="N22" s="204"/>
      <c r="O22" s="32">
        <v>24000</v>
      </c>
      <c r="P22" s="14">
        <v>5280</v>
      </c>
      <c r="Q22" s="120">
        <v>29280</v>
      </c>
      <c r="R22" s="30">
        <v>45412</v>
      </c>
      <c r="S22" s="27" t="s">
        <v>99</v>
      </c>
      <c r="T22" s="27" t="s">
        <v>100</v>
      </c>
      <c r="U22" s="75" t="s">
        <v>541</v>
      </c>
    </row>
    <row r="23" spans="1:21" ht="12.75">
      <c r="A23" s="234" t="s">
        <v>111</v>
      </c>
      <c r="B23" s="235" t="s">
        <v>112</v>
      </c>
      <c r="C23" s="235" t="s">
        <v>113</v>
      </c>
      <c r="D23" s="235" t="s">
        <v>36</v>
      </c>
      <c r="E23" s="237">
        <v>41058</v>
      </c>
      <c r="F23" s="235" t="s">
        <v>114</v>
      </c>
      <c r="G23" s="235" t="s">
        <v>115</v>
      </c>
      <c r="H23" s="241" t="s">
        <v>116</v>
      </c>
      <c r="I23" s="172">
        <v>51015.8</v>
      </c>
      <c r="J23" s="173">
        <v>43363.43</v>
      </c>
      <c r="K23" s="178">
        <f>+J23-I23</f>
        <v>-7652.370000000003</v>
      </c>
      <c r="L23" s="194"/>
      <c r="M23" s="139"/>
      <c r="N23" s="195"/>
      <c r="O23" s="231">
        <v>43363.43</v>
      </c>
      <c r="P23" s="249">
        <v>0</v>
      </c>
      <c r="Q23" s="232">
        <f>+O23+P23</f>
        <v>43363.43</v>
      </c>
      <c r="R23" s="250">
        <v>46022</v>
      </c>
      <c r="S23" s="254" t="s">
        <v>91</v>
      </c>
      <c r="T23" s="230" t="s">
        <v>117</v>
      </c>
      <c r="U23" s="73" t="s">
        <v>118</v>
      </c>
    </row>
    <row r="24" spans="1:21" ht="12.75">
      <c r="A24" s="234"/>
      <c r="B24" s="235"/>
      <c r="C24" s="235"/>
      <c r="D24" s="235"/>
      <c r="E24" s="237"/>
      <c r="F24" s="235"/>
      <c r="G24" s="235"/>
      <c r="H24" s="241"/>
      <c r="I24" s="172"/>
      <c r="J24" s="173"/>
      <c r="K24" s="178"/>
      <c r="L24" s="194"/>
      <c r="M24" s="139"/>
      <c r="N24" s="195"/>
      <c r="O24" s="231"/>
      <c r="P24" s="249"/>
      <c r="Q24" s="232"/>
      <c r="R24" s="250"/>
      <c r="S24" s="254"/>
      <c r="T24" s="230"/>
      <c r="U24" s="73"/>
    </row>
    <row r="25" spans="1:21" ht="12.75">
      <c r="A25" s="234"/>
      <c r="B25" s="235"/>
      <c r="C25" s="235"/>
      <c r="D25" s="235"/>
      <c r="E25" s="237"/>
      <c r="F25" s="235"/>
      <c r="G25" s="235"/>
      <c r="H25" s="241"/>
      <c r="I25" s="170"/>
      <c r="J25" s="157"/>
      <c r="K25" s="177"/>
      <c r="L25" s="194"/>
      <c r="M25" s="139"/>
      <c r="N25" s="195"/>
      <c r="O25" s="231"/>
      <c r="P25" s="249"/>
      <c r="Q25" s="233"/>
      <c r="R25" s="250"/>
      <c r="S25" s="254"/>
      <c r="T25" s="230"/>
      <c r="U25" s="73" t="s">
        <v>120</v>
      </c>
    </row>
    <row r="26" spans="1:21" ht="12.75">
      <c r="A26" s="234"/>
      <c r="B26" s="235"/>
      <c r="C26" s="235"/>
      <c r="D26" s="235"/>
      <c r="E26" s="237"/>
      <c r="F26" s="235"/>
      <c r="G26" s="235"/>
      <c r="H26" s="241"/>
      <c r="I26" s="170"/>
      <c r="J26" s="157"/>
      <c r="K26" s="177"/>
      <c r="L26" s="194"/>
      <c r="M26" s="139"/>
      <c r="N26" s="195"/>
      <c r="O26" s="231"/>
      <c r="P26" s="249"/>
      <c r="Q26" s="233"/>
      <c r="R26" s="250"/>
      <c r="S26" s="254"/>
      <c r="T26" s="230"/>
      <c r="U26" s="73" t="s">
        <v>89</v>
      </c>
    </row>
    <row r="27" spans="1:21" ht="12.75">
      <c r="A27" s="234"/>
      <c r="B27" s="235"/>
      <c r="C27" s="235"/>
      <c r="D27" s="235"/>
      <c r="E27" s="237"/>
      <c r="F27" s="235"/>
      <c r="G27" s="235"/>
      <c r="H27" s="241"/>
      <c r="I27" s="170"/>
      <c r="J27" s="157"/>
      <c r="K27" s="177"/>
      <c r="L27" s="194"/>
      <c r="M27" s="139"/>
      <c r="N27" s="195"/>
      <c r="O27" s="231"/>
      <c r="P27" s="249"/>
      <c r="Q27" s="233"/>
      <c r="R27" s="250"/>
      <c r="S27" s="254"/>
      <c r="T27" s="230"/>
      <c r="U27" s="73" t="s">
        <v>121</v>
      </c>
    </row>
    <row r="28" spans="1:21" ht="17.25" customHeight="1">
      <c r="A28" s="223" t="s">
        <v>111</v>
      </c>
      <c r="B28" s="16" t="s">
        <v>123</v>
      </c>
      <c r="C28" s="16" t="s">
        <v>124</v>
      </c>
      <c r="D28" s="16" t="s">
        <v>36</v>
      </c>
      <c r="E28" s="17">
        <v>41058</v>
      </c>
      <c r="F28" s="16" t="s">
        <v>125</v>
      </c>
      <c r="G28" s="16" t="s">
        <v>84</v>
      </c>
      <c r="H28" s="136" t="s">
        <v>126</v>
      </c>
      <c r="I28" s="172">
        <v>7200</v>
      </c>
      <c r="J28" s="173">
        <v>6120</v>
      </c>
      <c r="K28" s="178">
        <f>+J28-I28</f>
        <v>-1080</v>
      </c>
      <c r="L28" s="194"/>
      <c r="M28" s="139"/>
      <c r="N28" s="195"/>
      <c r="O28" s="66">
        <v>6120</v>
      </c>
      <c r="P28" s="18">
        <v>0</v>
      </c>
      <c r="Q28" s="120">
        <f>+O28+P28</f>
        <v>6120</v>
      </c>
      <c r="R28" s="29">
        <v>46036</v>
      </c>
      <c r="S28" s="19">
        <v>25</v>
      </c>
      <c r="T28" s="19">
        <v>244</v>
      </c>
      <c r="U28" s="73" t="s">
        <v>61</v>
      </c>
    </row>
    <row r="29" spans="1:21" ht="17.25" customHeight="1">
      <c r="A29" s="223"/>
      <c r="B29" s="16"/>
      <c r="C29" s="16"/>
      <c r="D29" s="16"/>
      <c r="E29" s="17"/>
      <c r="F29" s="16"/>
      <c r="G29" s="16"/>
      <c r="H29" s="136"/>
      <c r="I29" s="172"/>
      <c r="J29" s="173"/>
      <c r="K29" s="178"/>
      <c r="L29" s="194"/>
      <c r="M29" s="139"/>
      <c r="N29" s="195"/>
      <c r="O29" s="66"/>
      <c r="P29" s="18"/>
      <c r="Q29" s="120"/>
      <c r="R29" s="29"/>
      <c r="S29" s="19"/>
      <c r="T29" s="19"/>
      <c r="U29" s="73"/>
    </row>
    <row r="30" spans="1:21" ht="12.75">
      <c r="A30" s="234" t="s">
        <v>111</v>
      </c>
      <c r="B30" s="235" t="s">
        <v>127</v>
      </c>
      <c r="C30" s="235" t="s">
        <v>128</v>
      </c>
      <c r="D30" s="235" t="s">
        <v>129</v>
      </c>
      <c r="E30" s="237">
        <v>41054</v>
      </c>
      <c r="F30" s="235" t="s">
        <v>130</v>
      </c>
      <c r="G30" s="235" t="s">
        <v>131</v>
      </c>
      <c r="H30" s="241" t="s">
        <v>132</v>
      </c>
      <c r="I30" s="182">
        <v>48399.06</v>
      </c>
      <c r="J30" s="151">
        <v>41139.2</v>
      </c>
      <c r="K30" s="178">
        <f>+J30-I30</f>
        <v>-7259.860000000001</v>
      </c>
      <c r="L30" s="205">
        <v>41139.2</v>
      </c>
      <c r="M30" s="156">
        <v>40000</v>
      </c>
      <c r="N30" s="203">
        <f>+M30-L30</f>
        <v>-1139.199999999997</v>
      </c>
      <c r="O30" s="231">
        <v>40000</v>
      </c>
      <c r="P30" s="249">
        <f>O30*22%</f>
        <v>8800</v>
      </c>
      <c r="Q30" s="232">
        <f>+O30+P30</f>
        <v>48800</v>
      </c>
      <c r="R30" s="250">
        <v>45595</v>
      </c>
      <c r="S30" s="230" t="s">
        <v>90</v>
      </c>
      <c r="T30" s="230" t="s">
        <v>133</v>
      </c>
      <c r="U30" s="73" t="s">
        <v>64</v>
      </c>
    </row>
    <row r="31" spans="1:21" ht="12.75">
      <c r="A31" s="234"/>
      <c r="B31" s="235"/>
      <c r="C31" s="235"/>
      <c r="D31" s="235"/>
      <c r="E31" s="237"/>
      <c r="F31" s="235"/>
      <c r="G31" s="235"/>
      <c r="H31" s="241"/>
      <c r="I31" s="170"/>
      <c r="J31" s="157"/>
      <c r="K31" s="177"/>
      <c r="L31" s="194"/>
      <c r="M31" s="139"/>
      <c r="N31" s="195"/>
      <c r="O31" s="231"/>
      <c r="P31" s="249"/>
      <c r="Q31" s="233"/>
      <c r="R31" s="250"/>
      <c r="S31" s="230"/>
      <c r="T31" s="230"/>
      <c r="U31" s="73" t="s">
        <v>118</v>
      </c>
    </row>
    <row r="32" spans="1:21" ht="20.25" customHeight="1">
      <c r="A32" s="213" t="s">
        <v>111</v>
      </c>
      <c r="B32" s="26" t="s">
        <v>334</v>
      </c>
      <c r="C32" s="6" t="s">
        <v>335</v>
      </c>
      <c r="D32" s="26" t="s">
        <v>36</v>
      </c>
      <c r="E32" s="13">
        <v>41058</v>
      </c>
      <c r="F32" s="26" t="s">
        <v>336</v>
      </c>
      <c r="G32" s="16" t="s">
        <v>84</v>
      </c>
      <c r="H32" s="135" t="s">
        <v>337</v>
      </c>
      <c r="I32" s="219" t="s">
        <v>478</v>
      </c>
      <c r="J32" s="183"/>
      <c r="K32" s="180"/>
      <c r="L32" s="201"/>
      <c r="M32" s="154"/>
      <c r="N32" s="197"/>
      <c r="O32" s="32">
        <v>5600</v>
      </c>
      <c r="P32" s="14">
        <v>0</v>
      </c>
      <c r="Q32" s="120">
        <f>+O32+P32</f>
        <v>5600</v>
      </c>
      <c r="R32" s="29">
        <v>45003</v>
      </c>
      <c r="S32" s="27" t="s">
        <v>86</v>
      </c>
      <c r="T32" s="27" t="s">
        <v>70</v>
      </c>
      <c r="U32" s="75" t="s">
        <v>134</v>
      </c>
    </row>
    <row r="33" spans="1:21" ht="12.75">
      <c r="A33" s="213" t="s">
        <v>111</v>
      </c>
      <c r="B33" s="6" t="s">
        <v>169</v>
      </c>
      <c r="C33" s="6" t="s">
        <v>170</v>
      </c>
      <c r="D33" s="6" t="s">
        <v>171</v>
      </c>
      <c r="E33" s="13">
        <v>41059</v>
      </c>
      <c r="F33" s="6" t="s">
        <v>172</v>
      </c>
      <c r="G33" s="6" t="s">
        <v>139</v>
      </c>
      <c r="H33" s="135" t="s">
        <v>173</v>
      </c>
      <c r="I33" s="246" t="s">
        <v>485</v>
      </c>
      <c r="J33" s="247"/>
      <c r="K33" s="248"/>
      <c r="L33" s="201"/>
      <c r="M33" s="154"/>
      <c r="N33" s="197"/>
      <c r="O33" s="32">
        <v>4500</v>
      </c>
      <c r="P33" s="14">
        <v>0</v>
      </c>
      <c r="Q33" s="120">
        <f>+O33+P33</f>
        <v>4500</v>
      </c>
      <c r="R33" s="30">
        <v>48518</v>
      </c>
      <c r="S33" s="15" t="s">
        <v>174</v>
      </c>
      <c r="T33" s="15" t="s">
        <v>175</v>
      </c>
      <c r="U33" s="73" t="s">
        <v>119</v>
      </c>
    </row>
    <row r="34" spans="1:21" ht="12.75">
      <c r="A34" s="215" t="s">
        <v>111</v>
      </c>
      <c r="B34" s="26" t="s">
        <v>319</v>
      </c>
      <c r="C34" s="26" t="s">
        <v>320</v>
      </c>
      <c r="D34" s="49" t="s">
        <v>318</v>
      </c>
      <c r="E34" s="13">
        <v>41051</v>
      </c>
      <c r="F34" s="26" t="s">
        <v>338</v>
      </c>
      <c r="G34" s="26" t="s">
        <v>339</v>
      </c>
      <c r="H34" s="135" t="s">
        <v>340</v>
      </c>
      <c r="I34" s="246" t="s">
        <v>485</v>
      </c>
      <c r="J34" s="247"/>
      <c r="K34" s="248"/>
      <c r="L34" s="201"/>
      <c r="M34" s="154"/>
      <c r="N34" s="197"/>
      <c r="O34" s="33">
        <v>3500</v>
      </c>
      <c r="P34" s="14"/>
      <c r="Q34" s="120">
        <f>+O34+P34</f>
        <v>3500</v>
      </c>
      <c r="R34" s="30">
        <v>46022</v>
      </c>
      <c r="S34" s="27" t="s">
        <v>341</v>
      </c>
      <c r="T34" s="27" t="s">
        <v>342</v>
      </c>
      <c r="U34" s="75" t="s">
        <v>343</v>
      </c>
    </row>
    <row r="35" spans="1:21" ht="12.75">
      <c r="A35" s="215" t="s">
        <v>111</v>
      </c>
      <c r="B35" s="26" t="s">
        <v>319</v>
      </c>
      <c r="C35" s="26" t="s">
        <v>542</v>
      </c>
      <c r="D35" s="49" t="s">
        <v>318</v>
      </c>
      <c r="E35" s="13">
        <v>41051</v>
      </c>
      <c r="F35" s="26" t="s">
        <v>338</v>
      </c>
      <c r="G35" s="26" t="s">
        <v>139</v>
      </c>
      <c r="H35" s="135" t="s">
        <v>340</v>
      </c>
      <c r="I35" s="222" t="s">
        <v>540</v>
      </c>
      <c r="J35" s="216"/>
      <c r="K35" s="220"/>
      <c r="L35" s="201"/>
      <c r="M35" s="154"/>
      <c r="N35" s="197"/>
      <c r="O35" s="33">
        <v>4918</v>
      </c>
      <c r="P35" s="14">
        <v>1081</v>
      </c>
      <c r="Q35" s="120">
        <v>5999</v>
      </c>
      <c r="R35" s="30">
        <v>46044</v>
      </c>
      <c r="S35" s="27" t="s">
        <v>341</v>
      </c>
      <c r="T35" s="27" t="s">
        <v>342</v>
      </c>
      <c r="U35" s="75" t="s">
        <v>343</v>
      </c>
    </row>
    <row r="36" spans="1:21" s="71" customFormat="1" ht="12.75">
      <c r="A36" s="213" t="s">
        <v>111</v>
      </c>
      <c r="B36" s="6" t="s">
        <v>404</v>
      </c>
      <c r="C36" s="6" t="s">
        <v>405</v>
      </c>
      <c r="D36" s="137" t="s">
        <v>297</v>
      </c>
      <c r="E36" s="13"/>
      <c r="F36" s="6" t="s">
        <v>409</v>
      </c>
      <c r="G36" s="6"/>
      <c r="H36" s="135" t="s">
        <v>408</v>
      </c>
      <c r="I36" s="246" t="s">
        <v>479</v>
      </c>
      <c r="J36" s="247"/>
      <c r="K36" s="248"/>
      <c r="L36" s="201"/>
      <c r="M36" s="154"/>
      <c r="N36" s="197"/>
      <c r="O36" s="33">
        <v>28389</v>
      </c>
      <c r="P36" s="14">
        <v>0</v>
      </c>
      <c r="Q36" s="120">
        <f>O36</f>
        <v>28389</v>
      </c>
      <c r="R36" s="30">
        <v>49978</v>
      </c>
      <c r="S36" s="15" t="s">
        <v>134</v>
      </c>
      <c r="T36" s="15" t="s">
        <v>406</v>
      </c>
      <c r="U36" s="73" t="s">
        <v>407</v>
      </c>
    </row>
    <row r="37" spans="1:21" ht="12.75">
      <c r="A37" s="213" t="s">
        <v>162</v>
      </c>
      <c r="B37" s="6" t="s">
        <v>163</v>
      </c>
      <c r="C37" s="6" t="s">
        <v>164</v>
      </c>
      <c r="D37" s="6" t="s">
        <v>165</v>
      </c>
      <c r="E37" s="13">
        <v>41030</v>
      </c>
      <c r="F37" s="6" t="s">
        <v>166</v>
      </c>
      <c r="G37" s="6" t="s">
        <v>139</v>
      </c>
      <c r="H37" s="135" t="s">
        <v>167</v>
      </c>
      <c r="I37" s="172">
        <v>46063.52</v>
      </c>
      <c r="J37" s="173">
        <v>39153.99</v>
      </c>
      <c r="K37" s="178">
        <f>+J37-I37</f>
        <v>-6909.529999999999</v>
      </c>
      <c r="L37" s="201"/>
      <c r="M37" s="154"/>
      <c r="N37" s="197"/>
      <c r="O37" s="32">
        <v>38977</v>
      </c>
      <c r="P37" s="14">
        <v>0</v>
      </c>
      <c r="Q37" s="120">
        <f>+O37+P37</f>
        <v>38977</v>
      </c>
      <c r="R37" s="30">
        <v>47118</v>
      </c>
      <c r="S37" s="15" t="s">
        <v>88</v>
      </c>
      <c r="T37" s="15" t="s">
        <v>168</v>
      </c>
      <c r="U37" s="73" t="s">
        <v>148</v>
      </c>
    </row>
    <row r="38" spans="1:21" ht="12.75">
      <c r="A38" s="213" t="s">
        <v>162</v>
      </c>
      <c r="B38" s="6" t="s">
        <v>176</v>
      </c>
      <c r="C38" s="6" t="s">
        <v>177</v>
      </c>
      <c r="D38" s="6" t="s">
        <v>178</v>
      </c>
      <c r="E38" s="13">
        <v>41015</v>
      </c>
      <c r="F38" s="6" t="s">
        <v>179</v>
      </c>
      <c r="G38" s="6" t="s">
        <v>139</v>
      </c>
      <c r="H38" s="135" t="s">
        <v>180</v>
      </c>
      <c r="I38" s="246" t="s">
        <v>485</v>
      </c>
      <c r="J38" s="247"/>
      <c r="K38" s="248"/>
      <c r="L38" s="201"/>
      <c r="M38" s="154"/>
      <c r="N38" s="197"/>
      <c r="O38" s="32">
        <v>40000</v>
      </c>
      <c r="P38" s="14">
        <v>0</v>
      </c>
      <c r="Q38" s="120">
        <f>+O38+P38</f>
        <v>40000</v>
      </c>
      <c r="R38" s="30">
        <v>49186</v>
      </c>
      <c r="S38" s="15" t="s">
        <v>181</v>
      </c>
      <c r="T38" s="15" t="s">
        <v>182</v>
      </c>
      <c r="U38" s="73" t="s">
        <v>122</v>
      </c>
    </row>
    <row r="39" spans="1:21" ht="13.5" thickBot="1">
      <c r="A39" s="150" t="s">
        <v>162</v>
      </c>
      <c r="B39" s="6" t="s">
        <v>183</v>
      </c>
      <c r="C39" s="6" t="s">
        <v>184</v>
      </c>
      <c r="D39" s="6" t="s">
        <v>35</v>
      </c>
      <c r="E39" s="13">
        <v>41015</v>
      </c>
      <c r="F39" s="6" t="s">
        <v>185</v>
      </c>
      <c r="G39" s="6" t="s">
        <v>139</v>
      </c>
      <c r="H39" s="135" t="s">
        <v>186</v>
      </c>
      <c r="I39" s="246" t="s">
        <v>485</v>
      </c>
      <c r="J39" s="247"/>
      <c r="K39" s="248"/>
      <c r="L39" s="201">
        <v>15000</v>
      </c>
      <c r="M39" s="154">
        <v>14250</v>
      </c>
      <c r="N39" s="197">
        <f>+M39-L39</f>
        <v>-750</v>
      </c>
      <c r="O39" s="33">
        <v>14250</v>
      </c>
      <c r="P39" s="14">
        <v>0</v>
      </c>
      <c r="Q39" s="120">
        <f>+O39+P39</f>
        <v>14250</v>
      </c>
      <c r="R39" s="30">
        <v>48213</v>
      </c>
      <c r="S39" s="15" t="s">
        <v>187</v>
      </c>
      <c r="T39" s="15" t="s">
        <v>188</v>
      </c>
      <c r="U39" s="73"/>
    </row>
    <row r="40" spans="1:21" ht="25.5" customHeight="1" thickBot="1">
      <c r="A40" s="76"/>
      <c r="B40" s="77"/>
      <c r="C40" s="77"/>
      <c r="D40" s="77"/>
      <c r="E40" s="78"/>
      <c r="F40" s="77"/>
      <c r="G40" s="77"/>
      <c r="H40" s="77" t="s">
        <v>411</v>
      </c>
      <c r="I40" s="184">
        <f>+I8+I9+I12+I13+I14+I15+I18+I19+I23+I28+I30+I37</f>
        <v>357998.35000000003</v>
      </c>
      <c r="J40" s="185">
        <f>SUM(J4:J39)</f>
        <v>284748.58</v>
      </c>
      <c r="K40" s="186">
        <f>SUM(K8:K39)</f>
        <v>-50249.770000000004</v>
      </c>
      <c r="L40" s="206">
        <f aca="true" t="shared" si="2" ref="L40:Q40">SUM(L4:L39)</f>
        <v>239012.90000000002</v>
      </c>
      <c r="M40" s="185">
        <f t="shared" si="2"/>
        <v>205075</v>
      </c>
      <c r="N40" s="207">
        <f t="shared" si="2"/>
        <v>-9937.899999999998</v>
      </c>
      <c r="O40" s="79">
        <f t="shared" si="2"/>
        <v>584199.067</v>
      </c>
      <c r="P40" s="79">
        <f t="shared" si="2"/>
        <v>66348.2702</v>
      </c>
      <c r="Q40" s="123">
        <f t="shared" si="2"/>
        <v>650547.3372</v>
      </c>
      <c r="R40" s="77"/>
      <c r="S40" s="78"/>
      <c r="T40" s="78"/>
      <c r="U40" s="80"/>
    </row>
    <row r="41" spans="10:14" ht="12.75">
      <c r="J41" s="163"/>
      <c r="K41" s="208"/>
      <c r="N41" s="165"/>
    </row>
    <row r="42" ht="12.75">
      <c r="O42" s="31"/>
    </row>
    <row r="43" spans="1:15" ht="12.75">
      <c r="A43" s="102" t="s">
        <v>600</v>
      </c>
      <c r="J43" s="167"/>
      <c r="K43" s="164"/>
      <c r="N43" s="163"/>
      <c r="O43" s="166"/>
    </row>
    <row r="44" spans="10:18" ht="12.75">
      <c r="J44" s="167"/>
      <c r="O44" s="166"/>
      <c r="R44" s="6"/>
    </row>
    <row r="45" ht="12.75">
      <c r="O45" s="166"/>
    </row>
    <row r="46" spans="1:7" ht="26.25" customHeight="1">
      <c r="A46" s="255"/>
      <c r="B46" s="255"/>
      <c r="C46" s="255"/>
      <c r="D46" s="255"/>
      <c r="E46" s="255"/>
      <c r="F46" s="255"/>
      <c r="G46" s="255"/>
    </row>
    <row r="49" spans="4:17" ht="22.5" customHeight="1">
      <c r="D49" s="65"/>
      <c r="O49" s="31"/>
      <c r="P49" s="31"/>
      <c r="Q49" s="122"/>
    </row>
    <row r="50" spans="2:17" ht="14.25" customHeight="1">
      <c r="B50" s="251"/>
      <c r="C50" s="251"/>
      <c r="D50" s="251"/>
      <c r="E50" s="251"/>
      <c r="F50" s="251"/>
      <c r="G50" s="251"/>
      <c r="P50" s="64"/>
      <c r="Q50" s="122"/>
    </row>
    <row r="51" spans="2:14" ht="12.75">
      <c r="B51" s="252"/>
      <c r="C51" s="252"/>
      <c r="D51" s="252"/>
      <c r="E51" s="253"/>
      <c r="F51" s="252"/>
      <c r="G51" s="252"/>
      <c r="H51" s="65"/>
      <c r="I51" s="162"/>
      <c r="J51" s="162"/>
      <c r="K51" s="65"/>
      <c r="L51" s="162"/>
      <c r="M51" s="65"/>
      <c r="N51" s="162"/>
    </row>
    <row r="52" spans="8:14" ht="12.75">
      <c r="H52" s="65"/>
      <c r="I52" s="162"/>
      <c r="J52" s="162"/>
      <c r="K52" s="65"/>
      <c r="L52" s="162"/>
      <c r="M52" s="65"/>
      <c r="N52" s="162"/>
    </row>
    <row r="53" ht="12.75">
      <c r="Q53" s="122"/>
    </row>
  </sheetData>
  <sheetProtection selectLockedCells="1" selectUnlockedCells="1"/>
  <mergeCells count="69">
    <mergeCell ref="I36:K36"/>
    <mergeCell ref="I11:K11"/>
    <mergeCell ref="I17:K17"/>
    <mergeCell ref="I38:K38"/>
    <mergeCell ref="S30:S31"/>
    <mergeCell ref="A46:G46"/>
    <mergeCell ref="A30:A31"/>
    <mergeCell ref="D30:D31"/>
    <mergeCell ref="G30:G31"/>
    <mergeCell ref="T30:T31"/>
    <mergeCell ref="R30:R31"/>
    <mergeCell ref="I39:K39"/>
    <mergeCell ref="I33:K33"/>
    <mergeCell ref="I34:K34"/>
    <mergeCell ref="T23:T27"/>
    <mergeCell ref="B50:G51"/>
    <mergeCell ref="E30:E31"/>
    <mergeCell ref="F30:F31"/>
    <mergeCell ref="H30:H31"/>
    <mergeCell ref="P30:P31"/>
    <mergeCell ref="B30:B31"/>
    <mergeCell ref="S23:S27"/>
    <mergeCell ref="C30:C31"/>
    <mergeCell ref="F23:F27"/>
    <mergeCell ref="O30:O31"/>
    <mergeCell ref="Q30:Q31"/>
    <mergeCell ref="R19:R21"/>
    <mergeCell ref="P23:P27"/>
    <mergeCell ref="Q23:Q27"/>
    <mergeCell ref="P19:P21"/>
    <mergeCell ref="O23:O27"/>
    <mergeCell ref="R23:R27"/>
    <mergeCell ref="D19:D21"/>
    <mergeCell ref="H23:H27"/>
    <mergeCell ref="A23:A27"/>
    <mergeCell ref="B23:B27"/>
    <mergeCell ref="P5:P7"/>
    <mergeCell ref="R5:R7"/>
    <mergeCell ref="I6:K6"/>
    <mergeCell ref="G5:G7"/>
    <mergeCell ref="L2:N2"/>
    <mergeCell ref="I2:K2"/>
    <mergeCell ref="I4:K4"/>
    <mergeCell ref="A19:A21"/>
    <mergeCell ref="E23:E27"/>
    <mergeCell ref="H19:H21"/>
    <mergeCell ref="E19:E21"/>
    <mergeCell ref="B19:B21"/>
    <mergeCell ref="C19:C21"/>
    <mergeCell ref="F5:F7"/>
    <mergeCell ref="F19:F21"/>
    <mergeCell ref="C23:C27"/>
    <mergeCell ref="D23:D27"/>
    <mergeCell ref="A1:U1"/>
    <mergeCell ref="H5:H7"/>
    <mergeCell ref="T5:T7"/>
    <mergeCell ref="O5:O7"/>
    <mergeCell ref="S5:S7"/>
    <mergeCell ref="Q5:Q7"/>
    <mergeCell ref="T19:T21"/>
    <mergeCell ref="O19:O21"/>
    <mergeCell ref="S19:S21"/>
    <mergeCell ref="Q19:Q21"/>
    <mergeCell ref="A5:A7"/>
    <mergeCell ref="G23:G27"/>
    <mergeCell ref="B5:B7"/>
    <mergeCell ref="C5:C7"/>
    <mergeCell ref="E5:E7"/>
    <mergeCell ref="D5:D7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F17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3.421875" style="0" customWidth="1"/>
    <col min="2" max="2" width="11.7109375" style="20" customWidth="1"/>
    <col min="3" max="3" width="9.00390625" style="20" customWidth="1"/>
    <col min="4" max="4" width="7.8515625" style="20" customWidth="1"/>
    <col min="5" max="5" width="14.8515625" style="20" customWidth="1"/>
    <col min="6" max="6" width="9.140625" style="20" customWidth="1"/>
    <col min="7" max="7" width="22.421875" style="20" customWidth="1"/>
    <col min="8" max="8" width="22.421875" style="21" customWidth="1"/>
    <col min="9" max="9" width="30.00390625" style="20" bestFit="1" customWidth="1"/>
    <col min="10" max="10" width="11.8515625" style="8" customWidth="1"/>
    <col min="11" max="11" width="14.28125" style="1" customWidth="1"/>
    <col min="12" max="84" width="9.140625" style="1" customWidth="1"/>
  </cols>
  <sheetData>
    <row r="1" spans="2:15" ht="33" customHeight="1" thickBot="1">
      <c r="B1" s="262" t="s">
        <v>437</v>
      </c>
      <c r="C1" s="262"/>
      <c r="D1" s="262"/>
      <c r="E1" s="262"/>
      <c r="F1" s="262"/>
      <c r="G1" s="262"/>
      <c r="H1" s="262"/>
      <c r="I1" s="262"/>
      <c r="J1" s="262"/>
      <c r="K1" s="25"/>
      <c r="L1" s="25"/>
      <c r="M1" s="25"/>
      <c r="N1" s="25"/>
      <c r="O1" s="25"/>
    </row>
    <row r="2" spans="2:84" s="22" customFormat="1" ht="44.25" customHeight="1">
      <c r="B2" s="44" t="s">
        <v>46</v>
      </c>
      <c r="C2" s="45" t="s">
        <v>0</v>
      </c>
      <c r="D2" s="45" t="s">
        <v>1</v>
      </c>
      <c r="E2" s="45" t="s">
        <v>47</v>
      </c>
      <c r="F2" s="45" t="s">
        <v>48</v>
      </c>
      <c r="G2" s="45" t="s">
        <v>49</v>
      </c>
      <c r="H2" s="45" t="s">
        <v>50</v>
      </c>
      <c r="I2" s="128" t="s">
        <v>469</v>
      </c>
      <c r="J2" s="46" t="s">
        <v>365</v>
      </c>
      <c r="K2" s="2"/>
      <c r="L2" s="6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2:84" s="9" customFormat="1" ht="25.5" customHeight="1">
      <c r="B3" s="47" t="s">
        <v>135</v>
      </c>
      <c r="C3" s="38">
        <v>25</v>
      </c>
      <c r="D3" s="38" t="s">
        <v>37</v>
      </c>
      <c r="E3" s="39" t="s">
        <v>39</v>
      </c>
      <c r="F3" s="38">
        <v>41012</v>
      </c>
      <c r="G3" s="39" t="s">
        <v>38</v>
      </c>
      <c r="H3" s="40" t="s">
        <v>366</v>
      </c>
      <c r="I3" s="125" t="s">
        <v>367</v>
      </c>
      <c r="J3" s="153">
        <v>43115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</row>
    <row r="4" spans="2:84" s="24" customFormat="1" ht="25.5" customHeight="1">
      <c r="B4" s="47" t="s">
        <v>135</v>
      </c>
      <c r="C4" s="41">
        <v>25</v>
      </c>
      <c r="D4" s="41" t="s">
        <v>370</v>
      </c>
      <c r="E4" s="42" t="s">
        <v>39</v>
      </c>
      <c r="F4" s="38">
        <v>41012</v>
      </c>
      <c r="G4" s="48" t="s">
        <v>371</v>
      </c>
      <c r="H4" s="40" t="s">
        <v>373</v>
      </c>
      <c r="I4" s="125" t="s">
        <v>372</v>
      </c>
      <c r="J4" s="100">
        <v>45506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</row>
    <row r="5" spans="2:84" s="9" customFormat="1" ht="25.5" customHeight="1">
      <c r="B5" s="47" t="s">
        <v>54</v>
      </c>
      <c r="C5" s="38">
        <v>28</v>
      </c>
      <c r="D5" s="38" t="s">
        <v>393</v>
      </c>
      <c r="E5" s="39" t="s">
        <v>204</v>
      </c>
      <c r="F5" s="43">
        <v>41037</v>
      </c>
      <c r="G5" s="39" t="s">
        <v>394</v>
      </c>
      <c r="H5" s="40" t="s">
        <v>395</v>
      </c>
      <c r="I5" s="125" t="s">
        <v>368</v>
      </c>
      <c r="J5" s="99">
        <v>46319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</row>
    <row r="6" spans="1:84" s="24" customFormat="1" ht="25.5" customHeight="1">
      <c r="A6" s="13"/>
      <c r="B6" s="47" t="s">
        <v>54</v>
      </c>
      <c r="C6" s="41" t="s">
        <v>374</v>
      </c>
      <c r="D6" s="41" t="s">
        <v>375</v>
      </c>
      <c r="E6" s="42" t="s">
        <v>376</v>
      </c>
      <c r="F6" s="43">
        <v>41034</v>
      </c>
      <c r="G6" s="48" t="s">
        <v>377</v>
      </c>
      <c r="H6" s="40" t="s">
        <v>378</v>
      </c>
      <c r="I6" s="125" t="s">
        <v>368</v>
      </c>
      <c r="J6" s="99">
        <v>45544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9" customFormat="1" ht="25.5" customHeight="1">
      <c r="A7" s="13"/>
      <c r="B7" s="47" t="s">
        <v>62</v>
      </c>
      <c r="C7" s="38" t="s">
        <v>396</v>
      </c>
      <c r="D7" s="38" t="s">
        <v>397</v>
      </c>
      <c r="E7" s="39" t="s">
        <v>398</v>
      </c>
      <c r="F7" s="43">
        <v>41100</v>
      </c>
      <c r="G7" s="39" t="s">
        <v>400</v>
      </c>
      <c r="H7" s="40" t="s">
        <v>399</v>
      </c>
      <c r="I7" s="126" t="s">
        <v>454</v>
      </c>
      <c r="J7" s="99">
        <v>46203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</row>
    <row r="8" spans="1:84" s="24" customFormat="1" ht="25.5" customHeight="1">
      <c r="A8" s="13"/>
      <c r="B8" s="47" t="s">
        <v>92</v>
      </c>
      <c r="C8" s="41" t="s">
        <v>380</v>
      </c>
      <c r="D8" s="43" t="s">
        <v>392</v>
      </c>
      <c r="E8" s="42" t="s">
        <v>95</v>
      </c>
      <c r="F8" s="43">
        <v>41026</v>
      </c>
      <c r="G8" s="48" t="s">
        <v>381</v>
      </c>
      <c r="H8" s="40" t="s">
        <v>379</v>
      </c>
      <c r="I8" s="125" t="s">
        <v>382</v>
      </c>
      <c r="J8" s="100">
        <v>43830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24" customFormat="1" ht="41.25" customHeight="1">
      <c r="A9" s="13"/>
      <c r="B9" s="47" t="s">
        <v>92</v>
      </c>
      <c r="C9" s="41" t="s">
        <v>380</v>
      </c>
      <c r="D9" s="41" t="s">
        <v>383</v>
      </c>
      <c r="E9" s="42" t="s">
        <v>95</v>
      </c>
      <c r="F9" s="43">
        <v>41027</v>
      </c>
      <c r="G9" s="48" t="s">
        <v>381</v>
      </c>
      <c r="H9" s="40" t="s">
        <v>384</v>
      </c>
      <c r="I9" s="127" t="s">
        <v>385</v>
      </c>
      <c r="J9" s="101">
        <v>43982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9" customFormat="1" ht="25.5" customHeight="1">
      <c r="A10" s="13"/>
      <c r="B10" s="47" t="s">
        <v>162</v>
      </c>
      <c r="C10" s="38">
        <v>30</v>
      </c>
      <c r="D10" s="38" t="s">
        <v>32</v>
      </c>
      <c r="E10" s="39" t="s">
        <v>35</v>
      </c>
      <c r="F10" s="38">
        <v>41013</v>
      </c>
      <c r="G10" s="39" t="s">
        <v>34</v>
      </c>
      <c r="H10" s="40" t="s">
        <v>33</v>
      </c>
      <c r="I10" s="125" t="s">
        <v>368</v>
      </c>
      <c r="J10" s="101">
        <v>45962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</row>
    <row r="11" spans="1:84" s="24" customFormat="1" ht="25.5" customHeight="1">
      <c r="A11" s="13"/>
      <c r="B11" s="47" t="s">
        <v>162</v>
      </c>
      <c r="C11" s="38" t="s">
        <v>40</v>
      </c>
      <c r="D11" s="38" t="s">
        <v>41</v>
      </c>
      <c r="E11" s="39" t="s">
        <v>324</v>
      </c>
      <c r="F11" s="38">
        <v>41100</v>
      </c>
      <c r="G11" s="39" t="s">
        <v>43</v>
      </c>
      <c r="H11" s="40" t="s">
        <v>42</v>
      </c>
      <c r="I11" s="126" t="s">
        <v>369</v>
      </c>
      <c r="J11" s="99">
        <v>52139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24" customFormat="1" ht="25.5" customHeight="1">
      <c r="A12" s="13"/>
      <c r="B12" s="47" t="s">
        <v>162</v>
      </c>
      <c r="C12" s="43">
        <v>30</v>
      </c>
      <c r="D12" s="41" t="s">
        <v>362</v>
      </c>
      <c r="E12" s="48" t="s">
        <v>35</v>
      </c>
      <c r="F12" s="38">
        <v>41013</v>
      </c>
      <c r="G12" s="39" t="s">
        <v>364</v>
      </c>
      <c r="H12" s="39" t="s">
        <v>363</v>
      </c>
      <c r="I12" s="125" t="s">
        <v>453</v>
      </c>
      <c r="J12" s="100">
        <v>52870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10" ht="33" customHeight="1">
      <c r="A13" s="13"/>
      <c r="B13" s="271" t="s">
        <v>455</v>
      </c>
      <c r="C13" s="272">
        <v>30</v>
      </c>
      <c r="D13" s="273" t="s">
        <v>451</v>
      </c>
      <c r="E13" s="274" t="s">
        <v>35</v>
      </c>
      <c r="F13" s="275">
        <v>41013</v>
      </c>
      <c r="G13" s="276" t="s">
        <v>34</v>
      </c>
      <c r="H13" s="276" t="s">
        <v>452</v>
      </c>
      <c r="I13" s="277" t="s">
        <v>186</v>
      </c>
      <c r="J13" s="278">
        <v>44352</v>
      </c>
    </row>
    <row r="15" spans="2:7" ht="22.5" customHeight="1">
      <c r="B15" s="263" t="s">
        <v>401</v>
      </c>
      <c r="C15" s="263"/>
      <c r="D15" s="263"/>
      <c r="E15" s="263"/>
      <c r="F15" s="263"/>
      <c r="G15" s="263"/>
    </row>
    <row r="17" ht="12.75">
      <c r="B17" s="97" t="s">
        <v>601</v>
      </c>
    </row>
  </sheetData>
  <sheetProtection/>
  <mergeCells count="2">
    <mergeCell ref="B1:J1"/>
    <mergeCell ref="B15:G1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F44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4.57421875" style="20" customWidth="1"/>
    <col min="2" max="2" width="17.140625" style="20" customWidth="1"/>
    <col min="3" max="3" width="9.00390625" style="20" customWidth="1"/>
    <col min="4" max="4" width="16.140625" style="20" customWidth="1"/>
    <col min="5" max="5" width="23.57421875" style="20" bestFit="1" customWidth="1"/>
    <col min="6" max="6" width="14.00390625" style="20" customWidth="1"/>
    <col min="7" max="7" width="28.00390625" style="20" customWidth="1"/>
    <col min="8" max="8" width="34.8515625" style="21" customWidth="1"/>
    <col min="9" max="9" width="28.7109375" style="96" customWidth="1"/>
    <col min="10" max="84" width="9.140625" style="1" customWidth="1"/>
  </cols>
  <sheetData>
    <row r="1" spans="2:15" ht="36.75" customHeight="1" thickBot="1">
      <c r="B1" s="262" t="s">
        <v>436</v>
      </c>
      <c r="C1" s="262"/>
      <c r="D1" s="262"/>
      <c r="E1" s="262"/>
      <c r="F1" s="262"/>
      <c r="G1" s="262"/>
      <c r="H1" s="262"/>
      <c r="I1" s="262"/>
      <c r="J1" s="262"/>
      <c r="K1" s="25"/>
      <c r="L1" s="25"/>
      <c r="M1" s="25"/>
      <c r="N1" s="25"/>
      <c r="O1" s="25"/>
    </row>
    <row r="2" spans="1:84" s="22" customFormat="1" ht="44.25" customHeight="1">
      <c r="A2" s="21"/>
      <c r="B2" s="90" t="s">
        <v>46</v>
      </c>
      <c r="C2" s="82" t="s">
        <v>0</v>
      </c>
      <c r="D2" s="82" t="s">
        <v>1</v>
      </c>
      <c r="E2" s="82" t="s">
        <v>47</v>
      </c>
      <c r="F2" s="82" t="s">
        <v>48</v>
      </c>
      <c r="G2" s="82" t="s">
        <v>49</v>
      </c>
      <c r="H2" s="82" t="s">
        <v>50</v>
      </c>
      <c r="I2" s="92" t="s">
        <v>51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s="23" customFormat="1" ht="25.5" customHeight="1">
      <c r="A3" s="124">
        <v>1</v>
      </c>
      <c r="B3" s="83" t="s">
        <v>135</v>
      </c>
      <c r="C3" s="4" t="s">
        <v>189</v>
      </c>
      <c r="D3" s="4" t="s">
        <v>190</v>
      </c>
      <c r="E3" s="4" t="s">
        <v>39</v>
      </c>
      <c r="F3" s="4">
        <v>41012</v>
      </c>
      <c r="G3" s="4" t="s">
        <v>191</v>
      </c>
      <c r="H3" s="3" t="s">
        <v>192</v>
      </c>
      <c r="I3" s="93" t="s">
        <v>193</v>
      </c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</row>
    <row r="4" spans="1:84" s="9" customFormat="1" ht="25.5" customHeight="1">
      <c r="A4" s="10">
        <v>2</v>
      </c>
      <c r="B4" s="84" t="s">
        <v>135</v>
      </c>
      <c r="C4" s="6" t="s">
        <v>194</v>
      </c>
      <c r="D4" s="6" t="s">
        <v>195</v>
      </c>
      <c r="E4" s="6" t="s">
        <v>196</v>
      </c>
      <c r="F4" s="6">
        <v>41016</v>
      </c>
      <c r="G4" s="6" t="s">
        <v>197</v>
      </c>
      <c r="H4" s="5" t="s">
        <v>198</v>
      </c>
      <c r="I4" s="94" t="s">
        <v>199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</row>
    <row r="5" spans="1:84" s="9" customFormat="1" ht="25.5" customHeight="1">
      <c r="A5" s="10">
        <v>3</v>
      </c>
      <c r="B5" s="85" t="s">
        <v>135</v>
      </c>
      <c r="C5" s="26" t="s">
        <v>414</v>
      </c>
      <c r="D5" s="26" t="s">
        <v>413</v>
      </c>
      <c r="E5" s="4" t="s">
        <v>39</v>
      </c>
      <c r="F5" s="4">
        <v>41012</v>
      </c>
      <c r="G5" s="26" t="s">
        <v>415</v>
      </c>
      <c r="H5" s="5" t="s">
        <v>328</v>
      </c>
      <c r="I5" s="93" t="s">
        <v>193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</row>
    <row r="6" spans="1:84" s="9" customFormat="1" ht="25.5" customHeight="1">
      <c r="A6" s="10"/>
      <c r="B6" s="85" t="s">
        <v>135</v>
      </c>
      <c r="C6" s="26">
        <v>25</v>
      </c>
      <c r="D6" s="26" t="s">
        <v>583</v>
      </c>
      <c r="E6" s="4" t="s">
        <v>39</v>
      </c>
      <c r="F6" s="4">
        <v>41012</v>
      </c>
      <c r="G6" s="26" t="s">
        <v>584</v>
      </c>
      <c r="H6" s="5" t="s">
        <v>585</v>
      </c>
      <c r="I6" s="93" t="s">
        <v>193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</row>
    <row r="7" spans="1:84" s="9" customFormat="1" ht="25.5" customHeight="1">
      <c r="A7" s="10"/>
      <c r="B7" s="85" t="s">
        <v>135</v>
      </c>
      <c r="C7" s="26" t="s">
        <v>200</v>
      </c>
      <c r="D7" s="26" t="s">
        <v>492</v>
      </c>
      <c r="E7" s="8" t="s">
        <v>493</v>
      </c>
      <c r="F7" s="4">
        <v>41016</v>
      </c>
      <c r="G7" s="26" t="s">
        <v>494</v>
      </c>
      <c r="H7" s="5" t="s">
        <v>360</v>
      </c>
      <c r="I7" s="93" t="s">
        <v>199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</row>
    <row r="8" spans="1:9" ht="25.5" customHeight="1">
      <c r="A8" s="6">
        <v>4</v>
      </c>
      <c r="B8" s="83" t="s">
        <v>54</v>
      </c>
      <c r="C8" s="4" t="s">
        <v>202</v>
      </c>
      <c r="D8" s="4" t="s">
        <v>203</v>
      </c>
      <c r="E8" s="4" t="s">
        <v>204</v>
      </c>
      <c r="F8" s="4">
        <v>41037</v>
      </c>
      <c r="G8" s="4" t="s">
        <v>205</v>
      </c>
      <c r="H8" s="3" t="s">
        <v>192</v>
      </c>
      <c r="I8" s="93" t="s">
        <v>206</v>
      </c>
    </row>
    <row r="9" spans="1:84" s="24" customFormat="1" ht="25.5" customHeight="1">
      <c r="A9" s="6">
        <v>5</v>
      </c>
      <c r="B9" s="84" t="s">
        <v>54</v>
      </c>
      <c r="C9" s="6" t="s">
        <v>207</v>
      </c>
      <c r="D9" s="6" t="s">
        <v>208</v>
      </c>
      <c r="E9" s="6" t="s">
        <v>209</v>
      </c>
      <c r="F9" s="6">
        <v>41032</v>
      </c>
      <c r="G9" s="6" t="s">
        <v>210</v>
      </c>
      <c r="H9" s="5" t="s">
        <v>211</v>
      </c>
      <c r="I9" s="94" t="s">
        <v>212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24" customFormat="1" ht="25.5" customHeight="1">
      <c r="A10" s="6">
        <v>6</v>
      </c>
      <c r="B10" s="84" t="s">
        <v>54</v>
      </c>
      <c r="C10" s="6" t="s">
        <v>213</v>
      </c>
      <c r="D10" s="6" t="s">
        <v>214</v>
      </c>
      <c r="E10" s="6" t="s">
        <v>215</v>
      </c>
      <c r="F10" s="6">
        <v>41037</v>
      </c>
      <c r="G10" s="6" t="s">
        <v>216</v>
      </c>
      <c r="H10" s="5" t="s">
        <v>217</v>
      </c>
      <c r="I10" s="94" t="s">
        <v>206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s="24" customFormat="1" ht="25.5" customHeight="1">
      <c r="A11" s="6"/>
      <c r="B11" s="85" t="s">
        <v>54</v>
      </c>
      <c r="C11" s="26" t="s">
        <v>433</v>
      </c>
      <c r="D11" s="26" t="s">
        <v>435</v>
      </c>
      <c r="E11" s="26" t="s">
        <v>209</v>
      </c>
      <c r="F11" s="6">
        <v>41032</v>
      </c>
      <c r="G11" s="26" t="s">
        <v>434</v>
      </c>
      <c r="H11" s="5" t="s">
        <v>198</v>
      </c>
      <c r="I11" s="94" t="s">
        <v>212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9" ht="25.5" customHeight="1">
      <c r="A12" s="6"/>
      <c r="B12" s="83" t="s">
        <v>62</v>
      </c>
      <c r="C12" s="4" t="s">
        <v>325</v>
      </c>
      <c r="D12" s="4" t="s">
        <v>326</v>
      </c>
      <c r="E12" s="4" t="s">
        <v>63</v>
      </c>
      <c r="F12" s="4">
        <v>41122</v>
      </c>
      <c r="G12" s="4" t="s">
        <v>327</v>
      </c>
      <c r="H12" s="3" t="s">
        <v>328</v>
      </c>
      <c r="I12" s="93" t="s">
        <v>222</v>
      </c>
    </row>
    <row r="13" spans="1:84" s="24" customFormat="1" ht="25.5" customHeight="1">
      <c r="A13" s="6"/>
      <c r="B13" s="84" t="s">
        <v>62</v>
      </c>
      <c r="C13" s="6" t="s">
        <v>218</v>
      </c>
      <c r="D13" s="6" t="s">
        <v>219</v>
      </c>
      <c r="E13" s="6" t="s">
        <v>63</v>
      </c>
      <c r="F13" s="6">
        <v>41121</v>
      </c>
      <c r="G13" s="6" t="s">
        <v>220</v>
      </c>
      <c r="H13" s="12" t="s">
        <v>221</v>
      </c>
      <c r="I13" s="94" t="s">
        <v>222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84" s="24" customFormat="1" ht="25.5" customHeight="1">
      <c r="A14" s="6"/>
      <c r="B14" s="84" t="s">
        <v>62</v>
      </c>
      <c r="C14" s="6" t="s">
        <v>223</v>
      </c>
      <c r="D14" s="6" t="s">
        <v>224</v>
      </c>
      <c r="E14" s="6" t="s">
        <v>63</v>
      </c>
      <c r="F14" s="6">
        <v>41125</v>
      </c>
      <c r="G14" s="6" t="s">
        <v>225</v>
      </c>
      <c r="H14" s="5" t="s">
        <v>226</v>
      </c>
      <c r="I14" s="94" t="s">
        <v>222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</row>
    <row r="15" spans="1:84" s="24" customFormat="1" ht="25.5" customHeight="1">
      <c r="A15" s="6"/>
      <c r="B15" s="84" t="s">
        <v>62</v>
      </c>
      <c r="C15" s="6" t="s">
        <v>227</v>
      </c>
      <c r="D15" s="6" t="s">
        <v>228</v>
      </c>
      <c r="E15" s="6" t="s">
        <v>63</v>
      </c>
      <c r="F15" s="6">
        <v>41121</v>
      </c>
      <c r="G15" s="6" t="s">
        <v>229</v>
      </c>
      <c r="H15" s="12" t="s">
        <v>221</v>
      </c>
      <c r="I15" s="94" t="s">
        <v>222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</row>
    <row r="16" spans="1:9" ht="25.5" customHeight="1">
      <c r="A16" s="6"/>
      <c r="B16" s="83" t="s">
        <v>62</v>
      </c>
      <c r="C16" s="4" t="s">
        <v>230</v>
      </c>
      <c r="D16" s="4" t="s">
        <v>231</v>
      </c>
      <c r="E16" s="4" t="s">
        <v>63</v>
      </c>
      <c r="F16" s="4">
        <v>41125</v>
      </c>
      <c r="G16" s="4" t="s">
        <v>232</v>
      </c>
      <c r="H16" s="3" t="s">
        <v>233</v>
      </c>
      <c r="I16" s="93" t="s">
        <v>222</v>
      </c>
    </row>
    <row r="17" spans="1:9" ht="25.5" customHeight="1">
      <c r="A17" s="6"/>
      <c r="B17" s="83" t="s">
        <v>62</v>
      </c>
      <c r="C17" s="4" t="s">
        <v>234</v>
      </c>
      <c r="D17" s="4" t="s">
        <v>235</v>
      </c>
      <c r="E17" s="4" t="s">
        <v>63</v>
      </c>
      <c r="F17" s="4">
        <v>41121</v>
      </c>
      <c r="G17" s="4" t="s">
        <v>236</v>
      </c>
      <c r="H17" s="3" t="s">
        <v>233</v>
      </c>
      <c r="I17" s="93" t="s">
        <v>222</v>
      </c>
    </row>
    <row r="18" spans="1:9" ht="25.5" customHeight="1">
      <c r="A18" s="6"/>
      <c r="B18" s="83" t="s">
        <v>62</v>
      </c>
      <c r="C18" s="4" t="s">
        <v>237</v>
      </c>
      <c r="D18" s="4" t="s">
        <v>238</v>
      </c>
      <c r="E18" s="4" t="s">
        <v>63</v>
      </c>
      <c r="F18" s="4">
        <v>41126</v>
      </c>
      <c r="G18" s="4" t="s">
        <v>239</v>
      </c>
      <c r="H18" s="3" t="s">
        <v>233</v>
      </c>
      <c r="I18" s="93" t="s">
        <v>222</v>
      </c>
    </row>
    <row r="19" spans="1:9" ht="25.5" customHeight="1">
      <c r="A19" s="6"/>
      <c r="B19" s="83" t="s">
        <v>62</v>
      </c>
      <c r="C19" s="4" t="s">
        <v>240</v>
      </c>
      <c r="D19" s="4" t="s">
        <v>241</v>
      </c>
      <c r="E19" s="4" t="s">
        <v>63</v>
      </c>
      <c r="F19" s="4">
        <v>41100</v>
      </c>
      <c r="G19" s="4" t="s">
        <v>242</v>
      </c>
      <c r="H19" s="3" t="s">
        <v>243</v>
      </c>
      <c r="I19" s="93" t="s">
        <v>244</v>
      </c>
    </row>
    <row r="20" spans="1:9" ht="25.5" customHeight="1">
      <c r="A20" s="6"/>
      <c r="B20" s="83" t="s">
        <v>62</v>
      </c>
      <c r="C20" s="4" t="s">
        <v>245</v>
      </c>
      <c r="D20" s="4" t="s">
        <v>246</v>
      </c>
      <c r="E20" s="4" t="s">
        <v>63</v>
      </c>
      <c r="F20" s="4">
        <v>41100</v>
      </c>
      <c r="G20" s="4" t="s">
        <v>247</v>
      </c>
      <c r="H20" s="3" t="s">
        <v>248</v>
      </c>
      <c r="I20" s="93" t="s">
        <v>244</v>
      </c>
    </row>
    <row r="21" spans="1:9" ht="25.5" customHeight="1">
      <c r="A21" s="6"/>
      <c r="B21" s="86" t="s">
        <v>62</v>
      </c>
      <c r="C21" s="8" t="s">
        <v>428</v>
      </c>
      <c r="D21" s="8" t="s">
        <v>429</v>
      </c>
      <c r="E21" s="4" t="s">
        <v>63</v>
      </c>
      <c r="F21" s="4">
        <v>41100</v>
      </c>
      <c r="G21" s="8" t="s">
        <v>430</v>
      </c>
      <c r="H21" s="36" t="s">
        <v>431</v>
      </c>
      <c r="I21" s="93" t="s">
        <v>432</v>
      </c>
    </row>
    <row r="22" spans="1:9" ht="25.5" customHeight="1">
      <c r="A22" s="6"/>
      <c r="B22" s="86" t="s">
        <v>62</v>
      </c>
      <c r="C22" s="8" t="s">
        <v>487</v>
      </c>
      <c r="D22" s="8" t="s">
        <v>488</v>
      </c>
      <c r="E22" s="8" t="s">
        <v>63</v>
      </c>
      <c r="F22" s="4">
        <v>41126</v>
      </c>
      <c r="G22" s="8" t="s">
        <v>489</v>
      </c>
      <c r="H22" s="3" t="s">
        <v>490</v>
      </c>
      <c r="I22" s="93" t="s">
        <v>491</v>
      </c>
    </row>
    <row r="23" spans="1:9" ht="25.5" customHeight="1">
      <c r="A23" s="6"/>
      <c r="B23" s="84" t="s">
        <v>82</v>
      </c>
      <c r="C23" s="6" t="s">
        <v>249</v>
      </c>
      <c r="D23" s="6" t="s">
        <v>250</v>
      </c>
      <c r="E23" s="6" t="s">
        <v>83</v>
      </c>
      <c r="F23" s="6">
        <v>41049</v>
      </c>
      <c r="G23" s="6" t="s">
        <v>251</v>
      </c>
      <c r="H23" s="37" t="s">
        <v>252</v>
      </c>
      <c r="I23" s="94" t="s">
        <v>253</v>
      </c>
    </row>
    <row r="24" spans="1:9" ht="25.5" customHeight="1">
      <c r="A24" s="6"/>
      <c r="B24" s="83" t="s">
        <v>82</v>
      </c>
      <c r="C24" s="4" t="s">
        <v>254</v>
      </c>
      <c r="D24" s="4" t="s">
        <v>255</v>
      </c>
      <c r="E24" s="4" t="s">
        <v>256</v>
      </c>
      <c r="F24" s="4">
        <v>41053</v>
      </c>
      <c r="G24" s="8" t="s">
        <v>416</v>
      </c>
      <c r="H24" s="3" t="s">
        <v>257</v>
      </c>
      <c r="I24" s="93" t="s">
        <v>258</v>
      </c>
    </row>
    <row r="25" spans="1:9" ht="25.5" customHeight="1">
      <c r="A25" s="6"/>
      <c r="B25" s="83" t="s">
        <v>82</v>
      </c>
      <c r="C25" s="4" t="s">
        <v>260</v>
      </c>
      <c r="D25" s="4" t="s">
        <v>261</v>
      </c>
      <c r="E25" s="4" t="s">
        <v>262</v>
      </c>
      <c r="F25" s="4">
        <v>41045</v>
      </c>
      <c r="G25" s="4" t="s">
        <v>263</v>
      </c>
      <c r="H25" s="3" t="s">
        <v>264</v>
      </c>
      <c r="I25" s="93" t="s">
        <v>265</v>
      </c>
    </row>
    <row r="26" spans="1:9" ht="25.5" customHeight="1">
      <c r="A26" s="6"/>
      <c r="B26" s="84" t="s">
        <v>82</v>
      </c>
      <c r="C26" s="6" t="s">
        <v>249</v>
      </c>
      <c r="D26" s="6" t="s">
        <v>266</v>
      </c>
      <c r="E26" s="6" t="s">
        <v>83</v>
      </c>
      <c r="F26" s="6">
        <v>41049</v>
      </c>
      <c r="G26" s="6" t="s">
        <v>267</v>
      </c>
      <c r="H26" s="5" t="s">
        <v>268</v>
      </c>
      <c r="I26" s="94" t="s">
        <v>269</v>
      </c>
    </row>
    <row r="27" spans="1:9" ht="25.5" customHeight="1">
      <c r="A27" s="6"/>
      <c r="B27" s="83" t="s">
        <v>82</v>
      </c>
      <c r="C27" s="4" t="s">
        <v>270</v>
      </c>
      <c r="D27" s="4" t="s">
        <v>271</v>
      </c>
      <c r="E27" s="4" t="s">
        <v>272</v>
      </c>
      <c r="F27" s="4">
        <v>41048</v>
      </c>
      <c r="G27" s="4" t="s">
        <v>273</v>
      </c>
      <c r="H27" s="3" t="s">
        <v>274</v>
      </c>
      <c r="I27" s="93" t="s">
        <v>275</v>
      </c>
    </row>
    <row r="28" spans="2:9" ht="25.5" customHeight="1">
      <c r="B28" s="83" t="s">
        <v>82</v>
      </c>
      <c r="C28" s="4" t="s">
        <v>276</v>
      </c>
      <c r="D28" s="4" t="s">
        <v>277</v>
      </c>
      <c r="E28" s="4" t="s">
        <v>278</v>
      </c>
      <c r="F28" s="4">
        <v>41044</v>
      </c>
      <c r="G28" s="4" t="s">
        <v>279</v>
      </c>
      <c r="H28" s="3" t="s">
        <v>280</v>
      </c>
      <c r="I28" s="93" t="s">
        <v>281</v>
      </c>
    </row>
    <row r="29" spans="2:9" ht="25.5" customHeight="1">
      <c r="B29" s="83" t="s">
        <v>82</v>
      </c>
      <c r="C29" s="4" t="s">
        <v>282</v>
      </c>
      <c r="D29" s="4" t="s">
        <v>283</v>
      </c>
      <c r="E29" s="4" t="s">
        <v>155</v>
      </c>
      <c r="F29" s="4">
        <v>41043</v>
      </c>
      <c r="G29" s="4" t="s">
        <v>284</v>
      </c>
      <c r="H29" s="3" t="s">
        <v>285</v>
      </c>
      <c r="I29" s="93" t="s">
        <v>259</v>
      </c>
    </row>
    <row r="30" spans="2:9" ht="25.5" customHeight="1">
      <c r="B30" s="86" t="s">
        <v>82</v>
      </c>
      <c r="C30" s="8" t="s">
        <v>417</v>
      </c>
      <c r="D30" s="8" t="s">
        <v>418</v>
      </c>
      <c r="E30" s="4" t="s">
        <v>155</v>
      </c>
      <c r="F30" s="4">
        <v>41043</v>
      </c>
      <c r="G30" s="8" t="s">
        <v>420</v>
      </c>
      <c r="H30" s="3" t="s">
        <v>419</v>
      </c>
      <c r="I30" s="93" t="s">
        <v>259</v>
      </c>
    </row>
    <row r="31" spans="2:9" ht="25.5" customHeight="1">
      <c r="B31" s="86" t="s">
        <v>457</v>
      </c>
      <c r="C31" s="8" t="s">
        <v>438</v>
      </c>
      <c r="D31" s="8" t="s">
        <v>439</v>
      </c>
      <c r="E31" s="8" t="s">
        <v>262</v>
      </c>
      <c r="F31" s="4">
        <v>41046</v>
      </c>
      <c r="G31" s="8" t="s">
        <v>440</v>
      </c>
      <c r="H31" s="36" t="s">
        <v>441</v>
      </c>
      <c r="I31" s="93" t="s">
        <v>265</v>
      </c>
    </row>
    <row r="32" spans="2:9" ht="25.5" customHeight="1">
      <c r="B32" s="86" t="s">
        <v>82</v>
      </c>
      <c r="C32" s="8" t="s">
        <v>543</v>
      </c>
      <c r="D32" s="8" t="s">
        <v>544</v>
      </c>
      <c r="E32" s="8" t="s">
        <v>83</v>
      </c>
      <c r="F32" s="4">
        <v>4102</v>
      </c>
      <c r="G32" s="8" t="s">
        <v>545</v>
      </c>
      <c r="H32" s="36" t="s">
        <v>546</v>
      </c>
      <c r="I32" s="93" t="s">
        <v>253</v>
      </c>
    </row>
    <row r="33" spans="2:9" ht="25.5" customHeight="1">
      <c r="B33" s="83" t="s">
        <v>92</v>
      </c>
      <c r="C33" s="4" t="s">
        <v>286</v>
      </c>
      <c r="D33" s="4" t="s">
        <v>287</v>
      </c>
      <c r="E33" s="4" t="s">
        <v>288</v>
      </c>
      <c r="F33" s="4">
        <v>41029</v>
      </c>
      <c r="G33" s="4" t="s">
        <v>289</v>
      </c>
      <c r="H33" s="3" t="s">
        <v>198</v>
      </c>
      <c r="I33" s="93" t="s">
        <v>290</v>
      </c>
    </row>
    <row r="34" spans="2:9" ht="25.5" customHeight="1">
      <c r="B34" s="83" t="s">
        <v>92</v>
      </c>
      <c r="C34" s="4" t="s">
        <v>291</v>
      </c>
      <c r="D34" s="4" t="s">
        <v>292</v>
      </c>
      <c r="E34" s="4" t="s">
        <v>293</v>
      </c>
      <c r="F34" s="4">
        <v>41028</v>
      </c>
      <c r="G34" s="4" t="s">
        <v>294</v>
      </c>
      <c r="H34" s="36" t="s">
        <v>295</v>
      </c>
      <c r="I34" s="93" t="s">
        <v>296</v>
      </c>
    </row>
    <row r="35" spans="2:9" ht="25.5" customHeight="1">
      <c r="B35" s="83" t="s">
        <v>111</v>
      </c>
      <c r="C35" s="4" t="s">
        <v>299</v>
      </c>
      <c r="D35" s="4" t="s">
        <v>300</v>
      </c>
      <c r="E35" s="4" t="s">
        <v>301</v>
      </c>
      <c r="F35" s="4">
        <v>41014</v>
      </c>
      <c r="G35" s="4" t="s">
        <v>302</v>
      </c>
      <c r="H35" s="3" t="s">
        <v>303</v>
      </c>
      <c r="I35" s="93" t="s">
        <v>304</v>
      </c>
    </row>
    <row r="36" spans="2:9" ht="25.5" customHeight="1">
      <c r="B36" s="83" t="s">
        <v>92</v>
      </c>
      <c r="C36" s="4" t="s">
        <v>307</v>
      </c>
      <c r="D36" s="4" t="s">
        <v>308</v>
      </c>
      <c r="E36" s="4" t="s">
        <v>309</v>
      </c>
      <c r="F36" s="4">
        <v>41055</v>
      </c>
      <c r="G36" s="4" t="s">
        <v>310</v>
      </c>
      <c r="H36" s="3" t="s">
        <v>311</v>
      </c>
      <c r="I36" s="93" t="s">
        <v>312</v>
      </c>
    </row>
    <row r="37" spans="2:9" ht="25.5" customHeight="1">
      <c r="B37" s="83" t="s">
        <v>111</v>
      </c>
      <c r="C37" s="4" t="s">
        <v>313</v>
      </c>
      <c r="D37" s="4" t="s">
        <v>314</v>
      </c>
      <c r="E37" s="4" t="s">
        <v>315</v>
      </c>
      <c r="F37" s="4">
        <v>41056</v>
      </c>
      <c r="G37" s="4" t="s">
        <v>316</v>
      </c>
      <c r="H37" s="3" t="s">
        <v>298</v>
      </c>
      <c r="I37" s="93" t="s">
        <v>317</v>
      </c>
    </row>
    <row r="38" spans="2:9" ht="25.5" customHeight="1">
      <c r="B38" s="86" t="s">
        <v>111</v>
      </c>
      <c r="C38" s="8" t="s">
        <v>359</v>
      </c>
      <c r="D38" s="8" t="s">
        <v>358</v>
      </c>
      <c r="E38" s="8" t="s">
        <v>305</v>
      </c>
      <c r="F38" s="4">
        <v>41052</v>
      </c>
      <c r="G38" s="8" t="s">
        <v>361</v>
      </c>
      <c r="H38" s="3" t="s">
        <v>360</v>
      </c>
      <c r="I38" s="93" t="s">
        <v>306</v>
      </c>
    </row>
    <row r="39" spans="2:9" ht="25.5" customHeight="1">
      <c r="B39" s="86" t="s">
        <v>456</v>
      </c>
      <c r="C39" s="8" t="s">
        <v>447</v>
      </c>
      <c r="D39" s="8" t="s">
        <v>446</v>
      </c>
      <c r="E39" s="8" t="s">
        <v>297</v>
      </c>
      <c r="F39" s="4">
        <v>41057</v>
      </c>
      <c r="G39" s="8" t="s">
        <v>448</v>
      </c>
      <c r="H39" s="36" t="s">
        <v>449</v>
      </c>
      <c r="I39" s="93" t="s">
        <v>450</v>
      </c>
    </row>
    <row r="40" spans="2:9" ht="25.5" customHeight="1">
      <c r="B40" s="86" t="s">
        <v>456</v>
      </c>
      <c r="C40" s="8" t="s">
        <v>442</v>
      </c>
      <c r="D40" s="8" t="s">
        <v>443</v>
      </c>
      <c r="E40" s="8" t="s">
        <v>309</v>
      </c>
      <c r="F40" s="4">
        <v>41055</v>
      </c>
      <c r="G40" s="8" t="s">
        <v>444</v>
      </c>
      <c r="H40" s="36" t="s">
        <v>445</v>
      </c>
      <c r="I40" s="93" t="s">
        <v>312</v>
      </c>
    </row>
    <row r="41" spans="2:9" ht="25.5" customHeight="1" thickBot="1">
      <c r="B41" s="87" t="s">
        <v>162</v>
      </c>
      <c r="C41" s="88" t="s">
        <v>321</v>
      </c>
      <c r="D41" s="91" t="s">
        <v>421</v>
      </c>
      <c r="E41" s="88" t="s">
        <v>44</v>
      </c>
      <c r="F41" s="88">
        <v>41018</v>
      </c>
      <c r="G41" s="88" t="s">
        <v>322</v>
      </c>
      <c r="H41" s="89" t="s">
        <v>323</v>
      </c>
      <c r="I41" s="95" t="s">
        <v>324</v>
      </c>
    </row>
    <row r="44" ht="12.75">
      <c r="B44" s="97" t="s">
        <v>603</v>
      </c>
    </row>
  </sheetData>
  <sheetProtection selectLockedCells="1" selectUnlockedCells="1"/>
  <mergeCells count="1">
    <mergeCell ref="B1:J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1.421875" style="0" customWidth="1"/>
    <col min="2" max="2" width="9.00390625" style="0" bestFit="1" customWidth="1"/>
    <col min="3" max="3" width="32.421875" style="0" bestFit="1" customWidth="1"/>
    <col min="4" max="4" width="17.57421875" style="0" bestFit="1" customWidth="1"/>
    <col min="5" max="5" width="12.421875" style="0" bestFit="1" customWidth="1"/>
    <col min="6" max="6" width="31.140625" style="0" bestFit="1" customWidth="1"/>
    <col min="7" max="7" width="51.140625" style="0" bestFit="1" customWidth="1"/>
    <col min="8" max="8" width="29.28125" style="0" bestFit="1" customWidth="1"/>
    <col min="9" max="9" width="18.28125" style="0" bestFit="1" customWidth="1"/>
  </cols>
  <sheetData>
    <row r="1" spans="1:9" ht="20.25" thickBot="1">
      <c r="A1" s="262" t="s">
        <v>503</v>
      </c>
      <c r="B1" s="262"/>
      <c r="C1" s="262"/>
      <c r="D1" s="262"/>
      <c r="E1" s="262"/>
      <c r="F1" s="262"/>
      <c r="G1" s="262"/>
      <c r="H1" s="262"/>
      <c r="I1" s="227"/>
    </row>
    <row r="2" spans="1:9" ht="25.5">
      <c r="A2" s="90" t="s">
        <v>46</v>
      </c>
      <c r="B2" s="82" t="s">
        <v>0</v>
      </c>
      <c r="C2" s="82" t="s">
        <v>1</v>
      </c>
      <c r="D2" s="82" t="s">
        <v>47</v>
      </c>
      <c r="E2" s="82" t="s">
        <v>48</v>
      </c>
      <c r="F2" s="82" t="s">
        <v>49</v>
      </c>
      <c r="G2" s="82" t="s">
        <v>50</v>
      </c>
      <c r="H2" s="221" t="s">
        <v>51</v>
      </c>
      <c r="I2" s="5"/>
    </row>
    <row r="3" spans="1:9" ht="12.75">
      <c r="A3" s="266" t="s">
        <v>135</v>
      </c>
      <c r="B3" s="266" t="s">
        <v>504</v>
      </c>
      <c r="C3" s="266" t="s">
        <v>505</v>
      </c>
      <c r="D3" s="53" t="s">
        <v>39</v>
      </c>
      <c r="E3" s="51">
        <v>41012</v>
      </c>
      <c r="F3" s="266" t="s">
        <v>506</v>
      </c>
      <c r="G3" s="57" t="s">
        <v>527</v>
      </c>
      <c r="H3" s="267" t="s">
        <v>526</v>
      </c>
      <c r="I3" s="13"/>
    </row>
    <row r="4" spans="1:9" ht="12.75">
      <c r="A4" s="266" t="s">
        <v>54</v>
      </c>
      <c r="B4" s="266" t="s">
        <v>554</v>
      </c>
      <c r="C4" s="266" t="s">
        <v>555</v>
      </c>
      <c r="D4" s="53" t="s">
        <v>204</v>
      </c>
      <c r="E4" s="51">
        <v>41012</v>
      </c>
      <c r="F4" s="266" t="s">
        <v>556</v>
      </c>
      <c r="G4" s="57" t="s">
        <v>527</v>
      </c>
      <c r="H4" s="267" t="s">
        <v>206</v>
      </c>
      <c r="I4" s="13"/>
    </row>
    <row r="5" spans="1:9" ht="12.75">
      <c r="A5" s="266" t="s">
        <v>54</v>
      </c>
      <c r="B5" s="266" t="s">
        <v>557</v>
      </c>
      <c r="C5" s="266" t="s">
        <v>558</v>
      </c>
      <c r="D5" s="53" t="s">
        <v>204</v>
      </c>
      <c r="E5" s="51">
        <v>41012</v>
      </c>
      <c r="F5" s="266" t="s">
        <v>559</v>
      </c>
      <c r="G5" s="57" t="s">
        <v>560</v>
      </c>
      <c r="H5" s="267" t="s">
        <v>206</v>
      </c>
      <c r="I5" s="13"/>
    </row>
    <row r="6" spans="1:9" ht="12.75">
      <c r="A6" s="266" t="s">
        <v>54</v>
      </c>
      <c r="B6" s="266" t="s">
        <v>586</v>
      </c>
      <c r="C6" s="266" t="s">
        <v>587</v>
      </c>
      <c r="D6" s="53" t="s">
        <v>589</v>
      </c>
      <c r="E6" s="51">
        <v>41038</v>
      </c>
      <c r="F6" s="51" t="s">
        <v>588</v>
      </c>
      <c r="G6" s="57" t="s">
        <v>590</v>
      </c>
      <c r="H6" s="267" t="s">
        <v>591</v>
      </c>
      <c r="I6" s="13"/>
    </row>
    <row r="7" spans="1:9" ht="12.75">
      <c r="A7" s="51" t="s">
        <v>62</v>
      </c>
      <c r="B7" s="51" t="s">
        <v>519</v>
      </c>
      <c r="C7" s="51" t="s">
        <v>520</v>
      </c>
      <c r="D7" s="51" t="s">
        <v>63</v>
      </c>
      <c r="E7" s="51">
        <v>41100</v>
      </c>
      <c r="F7" s="51" t="s">
        <v>501</v>
      </c>
      <c r="G7" s="55" t="s">
        <v>521</v>
      </c>
      <c r="H7" s="268" t="s">
        <v>498</v>
      </c>
      <c r="I7" s="35"/>
    </row>
    <row r="8" spans="1:9" ht="12.75">
      <c r="A8" s="52" t="s">
        <v>62</v>
      </c>
      <c r="B8" s="52" t="s">
        <v>496</v>
      </c>
      <c r="C8" s="52" t="s">
        <v>497</v>
      </c>
      <c r="D8" s="52" t="s">
        <v>63</v>
      </c>
      <c r="E8" s="52">
        <v>41100</v>
      </c>
      <c r="F8" s="52" t="s">
        <v>501</v>
      </c>
      <c r="G8" s="57" t="s">
        <v>507</v>
      </c>
      <c r="H8" s="268" t="s">
        <v>498</v>
      </c>
      <c r="I8" s="13"/>
    </row>
    <row r="9" spans="1:9" ht="12.75">
      <c r="A9" s="266" t="s">
        <v>62</v>
      </c>
      <c r="B9" s="266" t="s">
        <v>499</v>
      </c>
      <c r="C9" s="266" t="s">
        <v>500</v>
      </c>
      <c r="D9" s="51" t="s">
        <v>63</v>
      </c>
      <c r="E9" s="51">
        <v>41100</v>
      </c>
      <c r="F9" s="266" t="s">
        <v>501</v>
      </c>
      <c r="G9" s="57" t="s">
        <v>502</v>
      </c>
      <c r="H9" s="267" t="s">
        <v>498</v>
      </c>
      <c r="I9" s="13"/>
    </row>
    <row r="10" spans="1:9" ht="12.75">
      <c r="A10" s="266" t="s">
        <v>82</v>
      </c>
      <c r="B10" s="266" t="s">
        <v>581</v>
      </c>
      <c r="C10" s="266" t="s">
        <v>582</v>
      </c>
      <c r="D10" s="51" t="s">
        <v>63</v>
      </c>
      <c r="E10" s="51">
        <v>41100</v>
      </c>
      <c r="F10" s="266" t="s">
        <v>501</v>
      </c>
      <c r="G10" s="55" t="s">
        <v>521</v>
      </c>
      <c r="H10" s="267" t="s">
        <v>498</v>
      </c>
      <c r="I10" s="13"/>
    </row>
    <row r="11" spans="1:8" ht="12.75">
      <c r="A11" s="266" t="s">
        <v>82</v>
      </c>
      <c r="B11" s="266" t="s">
        <v>561</v>
      </c>
      <c r="C11" s="266" t="s">
        <v>562</v>
      </c>
      <c r="D11" s="52" t="s">
        <v>563</v>
      </c>
      <c r="E11" s="52">
        <v>41042</v>
      </c>
      <c r="F11" s="266" t="s">
        <v>564</v>
      </c>
      <c r="G11" s="269" t="s">
        <v>565</v>
      </c>
      <c r="H11" s="268" t="s">
        <v>566</v>
      </c>
    </row>
    <row r="12" spans="1:9" ht="12.75">
      <c r="A12" s="51" t="s">
        <v>111</v>
      </c>
      <c r="B12" s="51" t="s">
        <v>567</v>
      </c>
      <c r="C12" s="51" t="s">
        <v>568</v>
      </c>
      <c r="D12" s="51" t="s">
        <v>36</v>
      </c>
      <c r="E12" s="51">
        <v>41058</v>
      </c>
      <c r="F12" s="51" t="s">
        <v>573</v>
      </c>
      <c r="G12" s="55" t="s">
        <v>574</v>
      </c>
      <c r="H12" s="267" t="s">
        <v>569</v>
      </c>
      <c r="I12" s="1"/>
    </row>
    <row r="13" spans="1:9" ht="12.75">
      <c r="A13" s="52" t="s">
        <v>111</v>
      </c>
      <c r="B13" s="52" t="s">
        <v>570</v>
      </c>
      <c r="C13" s="52" t="s">
        <v>571</v>
      </c>
      <c r="D13" s="51" t="s">
        <v>36</v>
      </c>
      <c r="E13" s="52">
        <v>41058</v>
      </c>
      <c r="F13" s="52" t="s">
        <v>572</v>
      </c>
      <c r="G13" s="57" t="s">
        <v>560</v>
      </c>
      <c r="H13" s="268" t="s">
        <v>575</v>
      </c>
      <c r="I13" s="7"/>
    </row>
    <row r="14" spans="1:9" ht="12.75">
      <c r="A14" s="52" t="s">
        <v>111</v>
      </c>
      <c r="B14" s="52" t="s">
        <v>576</v>
      </c>
      <c r="C14" s="52" t="s">
        <v>577</v>
      </c>
      <c r="D14" s="52" t="s">
        <v>297</v>
      </c>
      <c r="E14" s="52">
        <v>41057</v>
      </c>
      <c r="F14" s="52" t="s">
        <v>578</v>
      </c>
      <c r="G14" s="57" t="s">
        <v>579</v>
      </c>
      <c r="H14" s="268" t="s">
        <v>580</v>
      </c>
      <c r="I14" s="7"/>
    </row>
    <row r="15" spans="1:9" ht="12.75">
      <c r="A15" s="85"/>
      <c r="B15" s="26"/>
      <c r="C15" s="26"/>
      <c r="D15" s="26"/>
      <c r="E15" s="6"/>
      <c r="F15" s="26"/>
      <c r="G15" s="5"/>
      <c r="H15" s="94"/>
      <c r="I15" s="7"/>
    </row>
    <row r="16" spans="1:9" ht="12.75">
      <c r="A16" s="83"/>
      <c r="B16" s="4"/>
      <c r="C16" s="4"/>
      <c r="D16" s="4"/>
      <c r="E16" s="4"/>
      <c r="F16" s="4"/>
      <c r="G16" s="3"/>
      <c r="H16" s="93"/>
      <c r="I16" s="1"/>
    </row>
    <row r="17" spans="1:9" ht="12.75">
      <c r="A17" s="84"/>
      <c r="B17" s="6"/>
      <c r="C17" s="6"/>
      <c r="D17" s="6"/>
      <c r="E17" s="6"/>
      <c r="F17" s="6"/>
      <c r="G17" s="12"/>
      <c r="H17" s="94"/>
      <c r="I17" s="7"/>
    </row>
    <row r="18" spans="1:9" ht="12.75">
      <c r="A18" s="84"/>
      <c r="B18" s="6"/>
      <c r="C18" s="6"/>
      <c r="D18" s="6"/>
      <c r="E18" s="6"/>
      <c r="F18" s="6"/>
      <c r="G18" s="5"/>
      <c r="H18" s="94"/>
      <c r="I18" s="7"/>
    </row>
    <row r="19" spans="1:9" ht="12.75">
      <c r="A19" s="84"/>
      <c r="B19" s="6"/>
      <c r="C19" s="6"/>
      <c r="D19" s="6"/>
      <c r="E19" s="6"/>
      <c r="F19" s="6"/>
      <c r="G19" s="12"/>
      <c r="H19" s="94"/>
      <c r="I19" s="7"/>
    </row>
    <row r="20" spans="1:9" ht="12.75">
      <c r="A20" s="83"/>
      <c r="B20" s="4"/>
      <c r="C20" s="4"/>
      <c r="D20" s="4"/>
      <c r="E20" s="4"/>
      <c r="F20" s="4"/>
      <c r="G20" s="3"/>
      <c r="H20" s="93"/>
      <c r="I20" s="1"/>
    </row>
    <row r="21" spans="1:9" ht="12.75">
      <c r="A21" s="83"/>
      <c r="B21" s="4"/>
      <c r="C21" s="4"/>
      <c r="D21" s="4"/>
      <c r="E21" s="4"/>
      <c r="F21" s="4"/>
      <c r="G21" s="3"/>
      <c r="H21" s="93"/>
      <c r="I21" s="1"/>
    </row>
    <row r="22" spans="1:9" ht="12.75">
      <c r="A22" s="83"/>
      <c r="B22" s="4"/>
      <c r="C22" s="4"/>
      <c r="D22" s="4"/>
      <c r="E22" s="4"/>
      <c r="F22" s="4"/>
      <c r="G22" s="3"/>
      <c r="H22" s="93"/>
      <c r="I22" s="1"/>
    </row>
    <row r="23" spans="1:9" ht="12.75">
      <c r="A23" s="86"/>
      <c r="B23" s="8"/>
      <c r="C23" s="8"/>
      <c r="D23" s="8"/>
      <c r="E23" s="4"/>
      <c r="F23" s="8"/>
      <c r="G23" s="3"/>
      <c r="H23" s="93"/>
      <c r="I23" s="1"/>
    </row>
    <row r="24" spans="1:9" ht="12.75">
      <c r="A24" s="83"/>
      <c r="B24" s="4"/>
      <c r="C24" s="4"/>
      <c r="D24" s="4"/>
      <c r="E24" s="4"/>
      <c r="F24" s="4"/>
      <c r="G24" s="3"/>
      <c r="H24" s="93"/>
      <c r="I24" s="1"/>
    </row>
    <row r="25" spans="1:9" ht="12.75">
      <c r="A25" s="83"/>
      <c r="B25" s="4"/>
      <c r="C25" s="4"/>
      <c r="D25" s="4"/>
      <c r="F25" s="4"/>
      <c r="H25" s="93"/>
      <c r="I25" s="1"/>
    </row>
    <row r="26" spans="1:9" ht="30.75" customHeight="1">
      <c r="A26" s="86"/>
      <c r="B26" s="8"/>
      <c r="C26" s="8"/>
      <c r="D26" s="4"/>
      <c r="E26" s="4"/>
      <c r="F26" s="8"/>
      <c r="G26" s="36"/>
      <c r="H26" s="93"/>
      <c r="I26" s="1"/>
    </row>
    <row r="27" spans="1:9" ht="12.75">
      <c r="A27" s="84"/>
      <c r="B27" s="6"/>
      <c r="C27" s="6"/>
      <c r="D27" s="6"/>
      <c r="E27" s="6"/>
      <c r="F27" s="6"/>
      <c r="G27" s="37"/>
      <c r="H27" s="94"/>
      <c r="I27" s="1"/>
    </row>
    <row r="28" spans="1:9" ht="12.75">
      <c r="A28" s="83"/>
      <c r="B28" s="4"/>
      <c r="C28" s="4"/>
      <c r="D28" s="4"/>
      <c r="E28" s="4"/>
      <c r="F28" s="8"/>
      <c r="G28" s="3"/>
      <c r="H28" s="93"/>
      <c r="I28" s="1"/>
    </row>
    <row r="29" spans="1:9" ht="12.75">
      <c r="A29" s="83"/>
      <c r="B29" s="4"/>
      <c r="C29" s="4"/>
      <c r="D29" s="4"/>
      <c r="E29" s="4"/>
      <c r="F29" s="4"/>
      <c r="G29" s="3"/>
      <c r="H29" s="93"/>
      <c r="I29" s="1"/>
    </row>
    <row r="30" spans="1:9" ht="12.75">
      <c r="A30" s="84"/>
      <c r="B30" s="6"/>
      <c r="C30" s="6"/>
      <c r="D30" s="6"/>
      <c r="E30" s="6"/>
      <c r="F30" s="6"/>
      <c r="G30" s="5"/>
      <c r="H30" s="94"/>
      <c r="I30" s="1"/>
    </row>
    <row r="31" spans="1:9" ht="12.75">
      <c r="A31" s="83"/>
      <c r="B31" s="4"/>
      <c r="C31" s="4"/>
      <c r="D31" s="4"/>
      <c r="E31" s="4"/>
      <c r="F31" s="4"/>
      <c r="G31" s="3"/>
      <c r="H31" s="93"/>
      <c r="I31" s="1"/>
    </row>
    <row r="32" spans="1:9" ht="12.75">
      <c r="A32" s="83"/>
      <c r="B32" s="4"/>
      <c r="C32" s="4"/>
      <c r="D32" s="4"/>
      <c r="E32" s="4"/>
      <c r="F32" s="4"/>
      <c r="G32" s="3"/>
      <c r="H32" s="93"/>
      <c r="I32" s="1"/>
    </row>
    <row r="33" spans="1:9" ht="12.75">
      <c r="A33" s="83"/>
      <c r="B33" s="4"/>
      <c r="C33" s="4"/>
      <c r="D33" s="4"/>
      <c r="E33" s="4"/>
      <c r="F33" s="4"/>
      <c r="G33" s="3"/>
      <c r="H33" s="93"/>
      <c r="I33" s="1"/>
    </row>
    <row r="34" spans="1:9" ht="12.75">
      <c r="A34" s="86"/>
      <c r="B34" s="8"/>
      <c r="C34" s="8"/>
      <c r="D34" s="4"/>
      <c r="E34" s="4"/>
      <c r="F34" s="8"/>
      <c r="G34" s="3"/>
      <c r="H34" s="93"/>
      <c r="I34" s="1"/>
    </row>
    <row r="35" spans="1:9" ht="12.75">
      <c r="A35" s="86"/>
      <c r="B35" s="8"/>
      <c r="C35" s="8"/>
      <c r="D35" s="8"/>
      <c r="E35" s="4"/>
      <c r="F35" s="8"/>
      <c r="G35" s="36"/>
      <c r="H35" s="93"/>
      <c r="I35" s="1"/>
    </row>
    <row r="36" spans="1:9" ht="12.75">
      <c r="A36" s="83"/>
      <c r="B36" s="4"/>
      <c r="C36" s="4"/>
      <c r="D36" s="4"/>
      <c r="E36" s="4"/>
      <c r="F36" s="4"/>
      <c r="G36" s="3"/>
      <c r="H36" s="93"/>
      <c r="I36" s="1"/>
    </row>
    <row r="37" spans="1:9" ht="12.75">
      <c r="A37" s="83"/>
      <c r="B37" s="4"/>
      <c r="C37" s="4"/>
      <c r="D37" s="4"/>
      <c r="E37" s="4"/>
      <c r="F37" s="4"/>
      <c r="G37" s="36"/>
      <c r="H37" s="93"/>
      <c r="I37" s="1"/>
    </row>
    <row r="38" spans="1:9" ht="12.75">
      <c r="A38" s="83"/>
      <c r="B38" s="4"/>
      <c r="C38" s="4"/>
      <c r="D38" s="4"/>
      <c r="E38" s="4"/>
      <c r="F38" s="4"/>
      <c r="G38" s="3"/>
      <c r="H38" s="93"/>
      <c r="I38" s="1"/>
    </row>
    <row r="39" spans="1:9" ht="12.75">
      <c r="A39" s="83"/>
      <c r="B39" s="4"/>
      <c r="C39" s="4"/>
      <c r="D39" s="4"/>
      <c r="E39" s="4"/>
      <c r="F39" s="4"/>
      <c r="G39" s="3"/>
      <c r="H39" s="93"/>
      <c r="I39" s="1"/>
    </row>
    <row r="40" spans="1:9" ht="12.75">
      <c r="A40" s="83"/>
      <c r="B40" s="4"/>
      <c r="C40" s="4"/>
      <c r="D40" s="4"/>
      <c r="E40" s="4"/>
      <c r="F40" s="4"/>
      <c r="G40" s="3"/>
      <c r="H40" s="93"/>
      <c r="I40" s="1"/>
    </row>
    <row r="41" spans="1:9" ht="12.75">
      <c r="A41" s="86"/>
      <c r="B41" s="8"/>
      <c r="C41" s="8"/>
      <c r="D41" s="8"/>
      <c r="E41" s="4"/>
      <c r="F41" s="8"/>
      <c r="G41" s="3"/>
      <c r="H41" s="93"/>
      <c r="I41" s="1"/>
    </row>
    <row r="42" spans="1:9" ht="12.75">
      <c r="A42" s="86"/>
      <c r="B42" s="8"/>
      <c r="C42" s="8"/>
      <c r="D42" s="8"/>
      <c r="E42" s="4"/>
      <c r="F42" s="8"/>
      <c r="G42" s="36"/>
      <c r="H42" s="93"/>
      <c r="I42" s="1"/>
    </row>
    <row r="43" spans="1:9" ht="12.75">
      <c r="A43" s="86"/>
      <c r="B43" s="8"/>
      <c r="C43" s="8"/>
      <c r="D43" s="8"/>
      <c r="E43" s="4"/>
      <c r="F43" s="8"/>
      <c r="G43" s="36"/>
      <c r="H43" s="93"/>
      <c r="I43" s="1"/>
    </row>
    <row r="44" spans="1:9" ht="13.5" thickBot="1">
      <c r="A44" s="87"/>
      <c r="B44" s="88"/>
      <c r="C44" s="91"/>
      <c r="D44" s="88"/>
      <c r="E44" s="88"/>
      <c r="F44" s="88"/>
      <c r="G44" s="89"/>
      <c r="H44" s="95"/>
      <c r="I44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A3" sqref="A3:K5"/>
    </sheetView>
  </sheetViews>
  <sheetFormatPr defaultColWidth="9.140625" defaultRowHeight="12.75"/>
  <cols>
    <col min="2" max="2" width="9.00390625" style="0" bestFit="1" customWidth="1"/>
    <col min="3" max="3" width="5.28125" style="0" bestFit="1" customWidth="1"/>
    <col min="4" max="4" width="15.57421875" style="0" bestFit="1" customWidth="1"/>
    <col min="5" max="5" width="6.00390625" style="0" bestFit="1" customWidth="1"/>
    <col min="6" max="6" width="25.28125" style="0" bestFit="1" customWidth="1"/>
    <col min="7" max="7" width="38.8515625" style="0" bestFit="1" customWidth="1"/>
    <col min="8" max="8" width="26.57421875" style="0" bestFit="1" customWidth="1"/>
    <col min="9" max="9" width="18.28125" style="0" bestFit="1" customWidth="1"/>
    <col min="10" max="10" width="4.140625" style="0" bestFit="1" customWidth="1"/>
    <col min="11" max="11" width="10.8515625" style="0" bestFit="1" customWidth="1"/>
  </cols>
  <sheetData>
    <row r="1" spans="1:9" ht="20.25" thickBot="1">
      <c r="A1" s="262" t="s">
        <v>518</v>
      </c>
      <c r="B1" s="262"/>
      <c r="C1" s="262"/>
      <c r="D1" s="262"/>
      <c r="E1" s="262"/>
      <c r="F1" s="262"/>
      <c r="G1" s="262"/>
      <c r="H1" s="262"/>
      <c r="I1" s="262"/>
    </row>
    <row r="2" spans="1:11" ht="51">
      <c r="A2" s="90" t="s">
        <v>46</v>
      </c>
      <c r="B2" s="82" t="s">
        <v>0</v>
      </c>
      <c r="C2" s="82" t="s">
        <v>1</v>
      </c>
      <c r="D2" s="82" t="s">
        <v>47</v>
      </c>
      <c r="E2" s="82" t="s">
        <v>48</v>
      </c>
      <c r="F2" s="82" t="s">
        <v>49</v>
      </c>
      <c r="G2" s="82" t="s">
        <v>50</v>
      </c>
      <c r="H2" s="82" t="s">
        <v>51</v>
      </c>
      <c r="I2" s="82" t="s">
        <v>534</v>
      </c>
      <c r="J2" s="82" t="s">
        <v>517</v>
      </c>
      <c r="K2" s="82" t="s">
        <v>365</v>
      </c>
    </row>
    <row r="3" spans="1:11" ht="12.75">
      <c r="A3" s="51" t="s">
        <v>135</v>
      </c>
      <c r="B3" s="51" t="s">
        <v>529</v>
      </c>
      <c r="C3" s="51" t="s">
        <v>531</v>
      </c>
      <c r="D3" s="51" t="s">
        <v>143</v>
      </c>
      <c r="E3" s="51">
        <v>41019</v>
      </c>
      <c r="F3" s="51" t="s">
        <v>530</v>
      </c>
      <c r="G3" s="55" t="s">
        <v>532</v>
      </c>
      <c r="H3" s="267" t="s">
        <v>535</v>
      </c>
      <c r="I3" s="270">
        <v>14583.33</v>
      </c>
      <c r="J3" s="61">
        <v>22</v>
      </c>
      <c r="K3" s="61" t="s">
        <v>552</v>
      </c>
    </row>
    <row r="4" spans="1:11" ht="12.75">
      <c r="A4" s="52" t="s">
        <v>62</v>
      </c>
      <c r="B4" s="52" t="s">
        <v>548</v>
      </c>
      <c r="C4" s="52" t="s">
        <v>549</v>
      </c>
      <c r="D4" s="52" t="s">
        <v>63</v>
      </c>
      <c r="E4" s="52">
        <v>41100</v>
      </c>
      <c r="F4" s="52" t="s">
        <v>550</v>
      </c>
      <c r="G4" s="57" t="s">
        <v>516</v>
      </c>
      <c r="H4" s="268" t="s">
        <v>533</v>
      </c>
      <c r="I4" s="270" t="s">
        <v>553</v>
      </c>
      <c r="J4" s="61">
        <v>22</v>
      </c>
      <c r="K4" s="61" t="s">
        <v>551</v>
      </c>
    </row>
    <row r="5" spans="1:11" ht="12.75">
      <c r="A5" s="266" t="s">
        <v>54</v>
      </c>
      <c r="B5" s="266" t="s">
        <v>523</v>
      </c>
      <c r="C5" s="266" t="s">
        <v>522</v>
      </c>
      <c r="D5" s="53" t="s">
        <v>528</v>
      </c>
      <c r="E5" s="51">
        <v>41039</v>
      </c>
      <c r="F5" s="266" t="s">
        <v>524</v>
      </c>
      <c r="G5" s="57" t="s">
        <v>516</v>
      </c>
      <c r="H5" s="267" t="s">
        <v>525</v>
      </c>
      <c r="I5" s="270">
        <v>7000</v>
      </c>
      <c r="J5" s="61">
        <v>22</v>
      </c>
      <c r="K5" s="61" t="s">
        <v>551</v>
      </c>
    </row>
    <row r="6" spans="2:7" ht="12.75">
      <c r="B6" s="26"/>
      <c r="C6" s="26"/>
      <c r="G6" s="5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Turci Graziella</dc:creator>
  <cp:keywords/>
  <dc:description/>
  <cp:lastModifiedBy>Poppi Cinzia</cp:lastModifiedBy>
  <cp:lastPrinted>2022-01-24T09:29:10Z</cp:lastPrinted>
  <dcterms:created xsi:type="dcterms:W3CDTF">2015-12-14T10:40:33Z</dcterms:created>
  <dcterms:modified xsi:type="dcterms:W3CDTF">2022-01-24T09:47:48Z</dcterms:modified>
  <cp:category/>
  <cp:version/>
  <cp:contentType/>
  <cp:contentStatus/>
</cp:coreProperties>
</file>