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0520" windowHeight="4125"/>
  </bookViews>
  <sheets>
    <sheet name="RF" sheetId="1" r:id="rId1"/>
  </sheets>
  <definedNames>
    <definedName name="_xlnm.Print_Area" localSheetId="0">RF!$A$1:$D$113</definedName>
    <definedName name="_xlnm.Print_Titles" localSheetId="0">RF!$1:$2</definedName>
  </definedNames>
  <calcPr calcId="145621" iterateDelta="1E-4"/>
</workbook>
</file>

<file path=xl/calcChain.xml><?xml version="1.0" encoding="utf-8"?>
<calcChain xmlns="http://schemas.openxmlformats.org/spreadsheetml/2006/main">
  <c r="C53" i="1" l="1"/>
  <c r="C50" i="1" l="1"/>
  <c r="C35" i="1"/>
  <c r="C104" i="1"/>
  <c r="C108" i="1" s="1"/>
  <c r="C85" i="1"/>
  <c r="C77" i="1"/>
  <c r="C63" i="1"/>
  <c r="C69" i="1"/>
  <c r="C91" i="1"/>
  <c r="C88" i="1"/>
  <c r="C12" i="1"/>
  <c r="C17" i="1"/>
  <c r="C21" i="1"/>
  <c r="C24" i="1"/>
  <c r="C9" i="1"/>
  <c r="C93" i="1" l="1"/>
  <c r="C25" i="1"/>
  <c r="C55" i="1" s="1"/>
  <c r="D104" i="1"/>
  <c r="C110" i="1" l="1"/>
  <c r="C113" i="1" s="1"/>
  <c r="D108" i="1"/>
  <c r="D91" i="1"/>
  <c r="D88" i="1"/>
  <c r="D85" i="1"/>
  <c r="D77" i="1"/>
  <c r="D69" i="1"/>
  <c r="D63" i="1"/>
  <c r="D24" i="1"/>
  <c r="D21" i="1"/>
  <c r="D12" i="1"/>
  <c r="D9" i="1"/>
  <c r="D17" i="1" l="1"/>
  <c r="D25" i="1" s="1"/>
  <c r="D50" i="1"/>
  <c r="D35" i="1"/>
  <c r="D53" i="1"/>
  <c r="D93" i="1"/>
  <c r="D55" i="1" l="1"/>
  <c r="D110" i="1" s="1"/>
  <c r="D113" i="1" s="1"/>
</calcChain>
</file>

<file path=xl/sharedStrings.xml><?xml version="1.0" encoding="utf-8"?>
<sst xmlns="http://schemas.openxmlformats.org/spreadsheetml/2006/main" count="204" uniqueCount="114">
  <si>
    <t>Valori in euro</t>
  </si>
  <si>
    <t>OPERAZIONI DI GESTIONE REDDITUALE</t>
  </si>
  <si>
    <t xml:space="preserve">  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</si>
  <si>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</si>
  <si>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</si>
  <si>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</si>
  <si>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</si>
  <si>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</si>
  <si>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</si>
  <si>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</si>
  <si>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</si>
  <si>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</si>
  <si>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</si>
  <si>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</si>
  <si>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</si>
  <si>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</si>
  <si>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</si>
  <si>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</si>
  <si>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</si>
  <si>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</si>
  <si>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 finanziarie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</si>
  <si>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</si>
  <si>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</si>
  <si>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</si>
  <si>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</si>
  <si>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</t>
  </si>
  <si>
    <t>- Fondo per rischi ed oneri futuri</t>
  </si>
  <si>
    <t>TOTALE Flusso di CCN della gestione corrente</t>
  </si>
  <si>
    <t>(+)/(-)</t>
  </si>
  <si>
    <t>aumento/diminuzione debiti verso Stato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</si>
  <si>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</si>
  <si>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</si>
  <si>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</si>
  <si>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</si>
  <si>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</si>
  <si>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</si>
  <si>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</si>
  <si>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</si>
  <si>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</si>
  <si>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</si>
  <si>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</si>
  <si>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</si>
  <si>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</si>
  <si>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</si>
  <si>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</si>
  <si>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</si>
  <si>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</si>
  <si>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</si>
  <si>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</si>
  <si>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</si>
  <si>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</si>
  <si>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</si>
  <si>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</si>
  <si>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</si>
  <si>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</si>
  <si>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</si>
  <si>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</si>
  <si>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</si>
  <si>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</si>
  <si>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</si>
  <si>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</si>
  <si>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</si>
  <si>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</si>
  <si>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</si>
  <si>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</si>
  <si>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</si>
  <si>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</si>
  <si>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</si>
  <si>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</si>
  <si>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</si>
  <si>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</si>
  <si>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</si>
  <si>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</si>
  <si>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</si>
  <si>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</si>
  <si>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</si>
  <si>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</si>
  <si>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</si>
  <si>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</si>
  <si>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</si>
  <si>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</si>
  <si>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</si>
  <si>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</si>
  <si>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</si>
  <si>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</si>
  <si>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</si>
  <si>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</si>
  <si>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</si>
  <si>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</si>
  <si>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</si>
  <si>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</si>
  <si>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</si>
  <si>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</si>
  <si>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</si>
  <si>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</si>
  <si>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</si>
  <si>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</si>
  <si>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</si>
  <si>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</si>
  <si>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</si>
  <si>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</si>
  <si>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</si>
  <si>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</si>
  <si>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</si>
  <si>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</si>
  <si>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</si>
  <si>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</si>
  <si>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</si>
  <si>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</si>
  <si>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</si>
  <si>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</si>
  <si>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</si>
  <si>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</si>
  <si>
    <t>RENDICONTO FINANZIARIO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</si>
</sst>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"/>
    <numFmt numFmtId="165" formatCode="_(* #,##0_);_(* \(#,##0\);_(* &quot;-&quot;_);_(@_)"/>
  </numFmts>
  <fonts count="19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Univers 45 Light"/>
    </font>
    <font>
      <i/>
      <sz val="8"/>
      <name val="Univers 45 Light"/>
    </font>
    <font>
      <b/>
      <sz val="8"/>
      <name val="Univers 45 Light"/>
    </font>
    <font>
      <b/>
      <sz val="8"/>
      <name val="Arial"/>
      <family val="2"/>
    </font>
    <font>
      <sz val="10"/>
      <name val="Book Antiqua"/>
      <family val="1"/>
    </font>
    <font>
      <b/>
      <i/>
      <sz val="8"/>
      <color indexed="9"/>
      <name val="Univers 45 Light"/>
    </font>
    <font>
      <b/>
      <sz val="8"/>
      <color indexed="9"/>
      <name val="Univers 45 Light"/>
    </font>
    <font>
      <sz val="8"/>
      <name val="Calibri"/>
      <family val="2"/>
    </font>
    <font>
      <sz val="8"/>
      <color indexed="9"/>
      <name val="Univers 45 Light"/>
    </font>
    <font>
      <b/>
      <i/>
      <sz val="8"/>
      <name val="Univers 45 Light"/>
    </font>
    <font>
      <sz val="8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164" fontId="10" fillId="0" borderId="0"/>
    <xf numFmtId="165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0" borderId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3" fillId="2" borderId="3" xfId="1" applyNumberFormat="1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>
      <alignment horizontal="right" vertical="center" wrapText="1"/>
    </xf>
    <xf numFmtId="0" fontId="7" fillId="3" borderId="4" xfId="1" applyNumberFormat="1" applyFont="1" applyFill="1" applyBorder="1" applyAlignment="1">
      <alignment horizontal="right" vertical="center" wrapText="1"/>
    </xf>
    <xf numFmtId="0" fontId="6" fillId="0" borderId="4" xfId="1" applyNumberFormat="1" applyFont="1" applyFill="1" applyBorder="1" applyAlignment="1">
      <alignment horizontal="right" vertical="center" wrapText="1"/>
    </xf>
    <xf numFmtId="0" fontId="8" fillId="4" borderId="4" xfId="1" applyFont="1" applyFill="1" applyBorder="1" applyAlignment="1">
      <alignment vertical="center"/>
    </xf>
    <xf numFmtId="0" fontId="8" fillId="4" borderId="4" xfId="1" applyFont="1" applyFill="1" applyBorder="1" applyAlignment="1">
      <alignment horizontal="center" vertical="center"/>
    </xf>
    <xf numFmtId="3" fontId="7" fillId="4" borderId="4" xfId="1" applyNumberFormat="1" applyFont="1" applyFill="1" applyBorder="1" applyAlignment="1">
      <alignment horizontal="right" vertical="center" wrapText="1"/>
    </xf>
    <xf numFmtId="0" fontId="8" fillId="0" borderId="4" xfId="1" quotePrefix="1" applyFont="1" applyFill="1" applyBorder="1" applyAlignment="1">
      <alignment vertical="center" wrapText="1"/>
    </xf>
    <xf numFmtId="0" fontId="8" fillId="0" borderId="4" xfId="1" applyFont="1" applyFill="1" applyBorder="1" applyAlignment="1">
      <alignment vertical="center" wrapText="1"/>
    </xf>
    <xf numFmtId="3" fontId="8" fillId="0" borderId="4" xfId="1" applyNumberFormat="1" applyFont="1" applyBorder="1" applyAlignment="1">
      <alignment horizontal="right" vertical="center" wrapText="1"/>
    </xf>
    <xf numFmtId="0" fontId="9" fillId="0" borderId="4" xfId="1" applyFont="1" applyFill="1" applyBorder="1" applyAlignment="1">
      <alignment horizontal="left" vertical="center" wrapText="1"/>
    </xf>
    <xf numFmtId="3" fontId="6" fillId="0" borderId="4" xfId="1" applyNumberFormat="1" applyFont="1" applyBorder="1" applyAlignment="1">
      <alignment horizontal="right" vertical="center" wrapText="1"/>
    </xf>
    <xf numFmtId="0" fontId="6" fillId="0" borderId="4" xfId="1" quotePrefix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left" vertical="center" wrapText="1"/>
    </xf>
    <xf numFmtId="37" fontId="8" fillId="4" borderId="4" xfId="3" applyNumberFormat="1" applyFont="1" applyFill="1" applyBorder="1" applyAlignment="1">
      <alignment horizontal="center" vertical="center"/>
    </xf>
    <xf numFmtId="3" fontId="8" fillId="4" borderId="4" xfId="1" quotePrefix="1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vertical="center" wrapText="1"/>
    </xf>
    <xf numFmtId="0" fontId="7" fillId="0" borderId="4" xfId="1" quotePrefix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11" fillId="2" borderId="4" xfId="1" applyFont="1" applyFill="1" applyBorder="1" applyAlignment="1">
      <alignment vertical="center"/>
    </xf>
    <xf numFmtId="3" fontId="12" fillId="2" borderId="4" xfId="1" applyNumberFormat="1" applyFont="1" applyFill="1" applyBorder="1" applyAlignment="1">
      <alignment horizontal="right" vertical="center" wrapText="1"/>
    </xf>
    <xf numFmtId="0" fontId="7" fillId="0" borderId="4" xfId="1" applyFont="1" applyFill="1" applyBorder="1" applyAlignment="1">
      <alignment horizontal="left" vertical="center" wrapText="1"/>
    </xf>
    <xf numFmtId="3" fontId="8" fillId="0" borderId="4" xfId="1" applyNumberFormat="1" applyFont="1" applyFill="1" applyBorder="1" applyAlignment="1">
      <alignment horizontal="righ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13" fillId="0" borderId="4" xfId="1" applyFont="1" applyBorder="1" applyAlignment="1">
      <alignment vertical="center" wrapText="1"/>
    </xf>
    <xf numFmtId="0" fontId="8" fillId="0" borderId="4" xfId="1" quotePrefix="1" applyFont="1" applyBorder="1" applyAlignment="1">
      <alignment vertical="center" wrapText="1"/>
    </xf>
    <xf numFmtId="0" fontId="8" fillId="0" borderId="4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3" fontId="14" fillId="2" borderId="4" xfId="1" applyNumberFormat="1" applyFont="1" applyFill="1" applyBorder="1" applyAlignment="1">
      <alignment horizontal="right" vertical="center" wrapText="1"/>
    </xf>
    <xf numFmtId="0" fontId="6" fillId="0" borderId="4" xfId="1" applyFont="1" applyBorder="1" applyAlignment="1">
      <alignment horizontal="right" vertical="center" wrapText="1"/>
    </xf>
    <xf numFmtId="3" fontId="6" fillId="4" borderId="4" xfId="1" applyNumberFormat="1" applyFont="1" applyFill="1" applyBorder="1" applyAlignment="1">
      <alignment horizontal="right" vertical="center" wrapText="1"/>
    </xf>
    <xf numFmtId="0" fontId="8" fillId="0" borderId="4" xfId="1" applyFont="1" applyFill="1" applyBorder="1" applyAlignment="1">
      <alignment horizontal="left" vertical="center"/>
    </xf>
    <xf numFmtId="0" fontId="15" fillId="0" borderId="4" xfId="1" quotePrefix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right" vertical="center" wrapText="1"/>
    </xf>
    <xf numFmtId="3" fontId="6" fillId="0" borderId="6" xfId="1" applyNumberFormat="1" applyFont="1" applyBorder="1" applyAlignment="1">
      <alignment horizontal="right" vertical="center" wrapText="1"/>
    </xf>
    <xf numFmtId="0" fontId="5" fillId="0" borderId="0" xfId="2" applyFont="1" applyFill="1" applyAlignment="1">
      <alignment horizontal="left" wrapText="1"/>
    </xf>
    <xf numFmtId="0" fontId="16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5" fillId="0" borderId="0" xfId="2" applyFont="1" applyFill="1" applyAlignment="1">
      <alignment wrapText="1"/>
    </xf>
    <xf numFmtId="3" fontId="13" fillId="0" borderId="0" xfId="1" applyNumberFormat="1" applyFont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center" wrapText="1"/>
    </xf>
  </cellXfs>
  <cellStyles count="9">
    <cellStyle name="Comma [0]_Marilù (v.0.5)" xfId="4"/>
    <cellStyle name="Comma 2" xfId="5"/>
    <cellStyle name="Euro" xfId="6"/>
    <cellStyle name="Excel Built-in Normal" xfId="7"/>
    <cellStyle name="Normale" xfId="0" builtinId="0"/>
    <cellStyle name="Normale_ALLEGATO 4) Rendiconto Finanziario" xfId="1"/>
    <cellStyle name="Normale_modelloDCF2004bottoni" xfId="3"/>
    <cellStyle name="Normale_Rendiconto_finanziario_Dlgs118_2011" xfId="2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8"/>
  <sheetViews>
    <sheetView tabSelected="1" topLeftCell="A102" workbookViewId="0">
      <selection activeCell="H106" sqref="H106"/>
    </sheetView>
  </sheetViews>
  <sheetFormatPr defaultRowHeight="11.25"/>
  <cols>
    <col min="1" max="1" width="9.33203125" style="39"/>
    <col min="2" max="2" width="62.33203125" style="39" customWidth="1"/>
    <col min="3" max="4" width="12.5" style="40" customWidth="1"/>
    <col min="5" max="16384" width="9.33203125" style="41"/>
  </cols>
  <sheetData>
    <row r="1" spans="1:4">
      <c r="A1" s="43" t="s">
        <v>113</v>
      </c>
      <c r="B1" s="44"/>
      <c r="C1" s="1">
        <v>2018</v>
      </c>
      <c r="D1" s="1">
        <v>2017</v>
      </c>
    </row>
    <row r="2" spans="1:4">
      <c r="A2" s="2"/>
      <c r="B2" s="3" t="s">
        <v>0</v>
      </c>
      <c r="C2" s="4"/>
      <c r="D2" s="4"/>
    </row>
    <row r="3" spans="1:4">
      <c r="A3" s="5" t="s">
        <v>1</v>
      </c>
      <c r="B3" s="6"/>
      <c r="C3" s="7"/>
      <c r="D3" s="7" t="s">
        <v>2</v>
      </c>
    </row>
    <row r="4" spans="1:4">
      <c r="A4" s="8" t="s">
        <v>3</v>
      </c>
      <c r="B4" s="9" t="s">
        <v>4</v>
      </c>
      <c r="C4" s="10">
        <v>5140.9600003808737</v>
      </c>
      <c r="D4" s="10">
        <v>16253</v>
      </c>
    </row>
    <row r="5" spans="1:4" ht="22.5">
      <c r="A5" s="8"/>
      <c r="B5" s="11" t="s">
        <v>5</v>
      </c>
      <c r="C5" s="12"/>
      <c r="D5" s="12"/>
    </row>
    <row r="6" spans="1:4">
      <c r="A6" s="13" t="s">
        <v>3</v>
      </c>
      <c r="B6" s="14" t="s">
        <v>6</v>
      </c>
      <c r="C6" s="12">
        <v>8426032.0300000012</v>
      </c>
      <c r="D6" s="12">
        <v>8516706.7300000004</v>
      </c>
    </row>
    <row r="7" spans="1:4">
      <c r="A7" s="13" t="s">
        <v>3</v>
      </c>
      <c r="B7" s="14" t="s">
        <v>7</v>
      </c>
      <c r="C7" s="12">
        <v>5551737.1799999997</v>
      </c>
      <c r="D7" s="12">
        <v>6011062.4800000023</v>
      </c>
    </row>
    <row r="8" spans="1:4">
      <c r="A8" s="13" t="s">
        <v>3</v>
      </c>
      <c r="B8" s="14" t="s">
        <v>8</v>
      </c>
      <c r="C8" s="12">
        <v>1244928.49</v>
      </c>
      <c r="D8" s="12">
        <v>1244928.4899999998</v>
      </c>
    </row>
    <row r="9" spans="1:4">
      <c r="A9" s="5" t="s">
        <v>9</v>
      </c>
      <c r="B9" s="15"/>
      <c r="C9" s="16">
        <f>C6+C7+C8</f>
        <v>15222697.700000001</v>
      </c>
      <c r="D9" s="16">
        <f>D6+D7+D8</f>
        <v>15772697.700000003</v>
      </c>
    </row>
    <row r="10" spans="1:4">
      <c r="A10" s="13" t="s">
        <v>10</v>
      </c>
      <c r="B10" s="14" t="s">
        <v>11</v>
      </c>
      <c r="C10" s="12">
        <v>-12166727.029999999</v>
      </c>
      <c r="D10" s="12">
        <v>-12166727.029999999</v>
      </c>
    </row>
    <row r="11" spans="1:4" ht="22.5">
      <c r="A11" s="13" t="s">
        <v>10</v>
      </c>
      <c r="B11" s="14" t="s">
        <v>12</v>
      </c>
      <c r="C11" s="12"/>
      <c r="D11" s="12" t="s">
        <v>2</v>
      </c>
    </row>
    <row r="12" spans="1:4">
      <c r="A12" s="5" t="s">
        <v>13</v>
      </c>
      <c r="B12" s="15"/>
      <c r="C12" s="16">
        <f>SUM(C10:C11)</f>
        <v>-12166727.029999999</v>
      </c>
      <c r="D12" s="16">
        <f>SUM(D10:D11)</f>
        <v>-12166727.029999999</v>
      </c>
    </row>
    <row r="13" spans="1:4">
      <c r="A13" s="13" t="s">
        <v>3</v>
      </c>
      <c r="B13" s="17" t="s">
        <v>14</v>
      </c>
      <c r="C13" s="12">
        <v>785387.26</v>
      </c>
      <c r="D13" s="12">
        <v>785387.26</v>
      </c>
    </row>
    <row r="14" spans="1:4">
      <c r="A14" s="13" t="s">
        <v>10</v>
      </c>
      <c r="B14" s="14" t="s">
        <v>15</v>
      </c>
      <c r="C14" s="12">
        <v>-896866.26</v>
      </c>
      <c r="D14" s="12">
        <v>-1544439.3199999984</v>
      </c>
    </row>
    <row r="15" spans="1:4">
      <c r="A15" s="13" t="s">
        <v>3</v>
      </c>
      <c r="B15" s="17" t="s">
        <v>16</v>
      </c>
      <c r="C15" s="12"/>
      <c r="D15" s="12">
        <v>0</v>
      </c>
    </row>
    <row r="16" spans="1:4">
      <c r="A16" s="13" t="s">
        <v>10</v>
      </c>
      <c r="B16" s="14" t="s">
        <v>17</v>
      </c>
      <c r="C16" s="12"/>
      <c r="D16" s="12">
        <v>0</v>
      </c>
    </row>
    <row r="17" spans="1:4">
      <c r="A17" s="5" t="s">
        <v>18</v>
      </c>
      <c r="B17" s="15"/>
      <c r="C17" s="16">
        <f>SUM(C13:C16)</f>
        <v>-111479</v>
      </c>
      <c r="D17" s="16">
        <f>SUM(D13:D16)</f>
        <v>-759052.05999999843</v>
      </c>
    </row>
    <row r="18" spans="1:4">
      <c r="A18" s="13" t="s">
        <v>19</v>
      </c>
      <c r="B18" s="14" t="s">
        <v>20</v>
      </c>
      <c r="C18" s="12"/>
      <c r="D18" s="12">
        <v>0</v>
      </c>
    </row>
    <row r="19" spans="1:4">
      <c r="A19" s="13" t="s">
        <v>3</v>
      </c>
      <c r="B19" s="17" t="s">
        <v>21</v>
      </c>
      <c r="C19" s="12">
        <v>0</v>
      </c>
      <c r="D19" s="12">
        <v>738702.83</v>
      </c>
    </row>
    <row r="20" spans="1:4">
      <c r="A20" s="18" t="s">
        <v>10</v>
      </c>
      <c r="B20" s="19" t="s">
        <v>22</v>
      </c>
      <c r="C20" s="12">
        <v>-35000</v>
      </c>
      <c r="D20" s="12">
        <v>-91100.179999997839</v>
      </c>
    </row>
    <row r="21" spans="1:4">
      <c r="A21" s="5" t="s">
        <v>23</v>
      </c>
      <c r="B21" s="15"/>
      <c r="C21" s="16">
        <f>C18+C19+C20</f>
        <v>-35000</v>
      </c>
      <c r="D21" s="16">
        <f>D18+D19+D20</f>
        <v>647602.65000000212</v>
      </c>
    </row>
    <row r="22" spans="1:4">
      <c r="A22" s="13" t="s">
        <v>3</v>
      </c>
      <c r="B22" s="17" t="s">
        <v>24</v>
      </c>
      <c r="C22" s="12">
        <v>14015950.25</v>
      </c>
      <c r="D22" s="12">
        <v>20756301.460000001</v>
      </c>
    </row>
    <row r="23" spans="1:4">
      <c r="A23" s="13" t="s">
        <v>10</v>
      </c>
      <c r="B23" s="14" t="s">
        <v>25</v>
      </c>
      <c r="C23" s="12">
        <v>-9000000</v>
      </c>
      <c r="D23" s="12">
        <v>-4153481.45</v>
      </c>
    </row>
    <row r="24" spans="1:4">
      <c r="A24" s="5" t="s">
        <v>26</v>
      </c>
      <c r="B24" s="15"/>
      <c r="C24" s="16">
        <f>C22+C23</f>
        <v>5015950.25</v>
      </c>
      <c r="D24" s="16">
        <f>D22+D23</f>
        <v>16602820.010000002</v>
      </c>
    </row>
    <row r="25" spans="1:4">
      <c r="A25" s="20" t="s">
        <v>27</v>
      </c>
      <c r="B25" s="20"/>
      <c r="C25" s="21">
        <f>C4+C9+C17+C12+C21+C24</f>
        <v>7930582.8800003827</v>
      </c>
      <c r="D25" s="21">
        <f>D4+D9+D17+D12+D21+D24</f>
        <v>20113594.270000011</v>
      </c>
    </row>
    <row r="26" spans="1:4">
      <c r="A26" s="13" t="s">
        <v>28</v>
      </c>
      <c r="B26" s="22" t="s">
        <v>29</v>
      </c>
      <c r="C26" s="12">
        <v>0</v>
      </c>
      <c r="D26" s="12">
        <v>900000</v>
      </c>
    </row>
    <row r="27" spans="1:4" ht="22.5">
      <c r="A27" s="13" t="s">
        <v>28</v>
      </c>
      <c r="B27" s="22" t="s">
        <v>30</v>
      </c>
      <c r="C27" s="12">
        <v>-500000</v>
      </c>
      <c r="D27" s="12">
        <v>-6446085.7699999996</v>
      </c>
    </row>
    <row r="28" spans="1:4">
      <c r="A28" s="13" t="s">
        <v>28</v>
      </c>
      <c r="B28" s="22" t="s">
        <v>31</v>
      </c>
      <c r="C28" s="12">
        <v>-850000</v>
      </c>
      <c r="D28" s="12">
        <v>-1484917</v>
      </c>
    </row>
    <row r="29" spans="1:4">
      <c r="A29" s="13" t="s">
        <v>28</v>
      </c>
      <c r="B29" s="22" t="s">
        <v>32</v>
      </c>
      <c r="C29" s="12">
        <v>0</v>
      </c>
      <c r="D29" s="12">
        <v>-9293891.6800000072</v>
      </c>
    </row>
    <row r="30" spans="1:4">
      <c r="A30" s="13" t="s">
        <v>28</v>
      </c>
      <c r="B30" s="22" t="s">
        <v>33</v>
      </c>
      <c r="C30" s="12">
        <v>0</v>
      </c>
      <c r="D30" s="12">
        <v>8118842.700000003</v>
      </c>
    </row>
    <row r="31" spans="1:4">
      <c r="A31" s="13" t="s">
        <v>28</v>
      </c>
      <c r="B31" s="22" t="s">
        <v>34</v>
      </c>
      <c r="C31" s="12">
        <v>-25000000</v>
      </c>
      <c r="D31" s="12">
        <v>-10842968.400000021</v>
      </c>
    </row>
    <row r="32" spans="1:4">
      <c r="A32" s="13" t="s">
        <v>28</v>
      </c>
      <c r="B32" s="22" t="s">
        <v>35</v>
      </c>
      <c r="C32" s="12">
        <v>0</v>
      </c>
      <c r="D32" s="12">
        <v>-5151675.2699999977</v>
      </c>
    </row>
    <row r="33" spans="1:4">
      <c r="A33" s="13" t="s">
        <v>28</v>
      </c>
      <c r="B33" s="22" t="s">
        <v>36</v>
      </c>
      <c r="C33" s="12">
        <v>-200000</v>
      </c>
      <c r="D33" s="12">
        <v>-410396.7600000035</v>
      </c>
    </row>
    <row r="34" spans="1:4">
      <c r="A34" s="13" t="s">
        <v>28</v>
      </c>
      <c r="B34" s="22" t="s">
        <v>37</v>
      </c>
      <c r="C34" s="12">
        <v>-1200000</v>
      </c>
      <c r="D34" s="12">
        <v>-2408070.6499999948</v>
      </c>
    </row>
    <row r="35" spans="1:4" ht="22.5">
      <c r="A35" s="8" t="s">
        <v>28</v>
      </c>
      <c r="B35" s="9" t="s">
        <v>38</v>
      </c>
      <c r="C35" s="23">
        <f>SUM(C26:C34)</f>
        <v>-27750000</v>
      </c>
      <c r="D35" s="23">
        <f>SUM(D26:D34)</f>
        <v>-27019162.830000024</v>
      </c>
    </row>
    <row r="36" spans="1:4">
      <c r="A36" s="8" t="s">
        <v>28</v>
      </c>
      <c r="B36" s="9" t="s">
        <v>39</v>
      </c>
      <c r="C36" s="10">
        <v>-500000</v>
      </c>
      <c r="D36" s="10">
        <v>-563570.35999999987</v>
      </c>
    </row>
    <row r="37" spans="1:4">
      <c r="A37" s="13" t="s">
        <v>28</v>
      </c>
      <c r="B37" s="22" t="s">
        <v>40</v>
      </c>
      <c r="C37" s="12">
        <v>-1000000</v>
      </c>
      <c r="D37" s="12">
        <v>-930807.90000000037</v>
      </c>
    </row>
    <row r="38" spans="1:4">
      <c r="A38" s="13" t="s">
        <v>28</v>
      </c>
      <c r="B38" s="22" t="s">
        <v>41</v>
      </c>
      <c r="C38" s="12">
        <v>-1300000</v>
      </c>
      <c r="D38" s="12">
        <v>1291362.6600000001</v>
      </c>
    </row>
    <row r="39" spans="1:4" ht="22.5">
      <c r="A39" s="13" t="s">
        <v>28</v>
      </c>
      <c r="B39" s="22" t="s">
        <v>42</v>
      </c>
      <c r="C39" s="12">
        <v>0</v>
      </c>
      <c r="D39" s="12">
        <v>0</v>
      </c>
    </row>
    <row r="40" spans="1:4" ht="22.5">
      <c r="A40" s="13" t="s">
        <v>28</v>
      </c>
      <c r="B40" s="22" t="s">
        <v>43</v>
      </c>
      <c r="C40" s="12">
        <v>0</v>
      </c>
      <c r="D40" s="12">
        <v>0</v>
      </c>
    </row>
    <row r="41" spans="1:4" ht="22.5">
      <c r="A41" s="13" t="s">
        <v>28</v>
      </c>
      <c r="B41" s="22" t="s">
        <v>44</v>
      </c>
      <c r="C41" s="12">
        <v>0</v>
      </c>
      <c r="D41" s="12">
        <v>0</v>
      </c>
    </row>
    <row r="42" spans="1:4" ht="22.5">
      <c r="A42" s="13" t="s">
        <v>28</v>
      </c>
      <c r="B42" s="22" t="s">
        <v>45</v>
      </c>
      <c r="C42" s="12">
        <v>0</v>
      </c>
      <c r="D42" s="12">
        <v>0</v>
      </c>
    </row>
    <row r="43" spans="1:4" ht="22.5">
      <c r="A43" s="13" t="s">
        <v>28</v>
      </c>
      <c r="B43" s="22" t="s">
        <v>46</v>
      </c>
      <c r="C43" s="12">
        <v>0</v>
      </c>
      <c r="D43" s="12">
        <v>0</v>
      </c>
    </row>
    <row r="44" spans="1:4">
      <c r="A44" s="13" t="s">
        <v>28</v>
      </c>
      <c r="B44" s="22" t="s">
        <v>47</v>
      </c>
      <c r="C44" s="12">
        <v>10000000</v>
      </c>
      <c r="D44" s="12">
        <v>47206560.609999992</v>
      </c>
    </row>
    <row r="45" spans="1:4">
      <c r="A45" s="13" t="s">
        <v>28</v>
      </c>
      <c r="B45" s="22" t="s">
        <v>48</v>
      </c>
      <c r="C45" s="12">
        <v>500000</v>
      </c>
      <c r="D45" s="12">
        <v>637371.58000000007</v>
      </c>
    </row>
    <row r="46" spans="1:4">
      <c r="A46" s="13" t="s">
        <v>28</v>
      </c>
      <c r="B46" s="22" t="s">
        <v>49</v>
      </c>
      <c r="C46" s="12">
        <v>0</v>
      </c>
      <c r="D46" s="12">
        <v>-49928172.460000008</v>
      </c>
    </row>
    <row r="47" spans="1:4">
      <c r="A47" s="13" t="s">
        <v>28</v>
      </c>
      <c r="B47" s="22" t="s">
        <v>50</v>
      </c>
      <c r="C47" s="12">
        <v>0</v>
      </c>
      <c r="D47" s="12">
        <v>-4585458.6699999943</v>
      </c>
    </row>
    <row r="48" spans="1:4">
      <c r="A48" s="13" t="s">
        <v>28</v>
      </c>
      <c r="B48" s="22" t="s">
        <v>51</v>
      </c>
      <c r="C48" s="12">
        <v>0</v>
      </c>
      <c r="D48" s="12">
        <v>-535244.56999999995</v>
      </c>
    </row>
    <row r="49" spans="1:4">
      <c r="A49" s="13" t="s">
        <v>28</v>
      </c>
      <c r="B49" s="22" t="s">
        <v>52</v>
      </c>
      <c r="C49" s="12">
        <v>5000000</v>
      </c>
      <c r="D49" s="12">
        <v>5359628.6499999985</v>
      </c>
    </row>
    <row r="50" spans="1:4">
      <c r="A50" s="8" t="s">
        <v>28</v>
      </c>
      <c r="B50" s="9" t="s">
        <v>53</v>
      </c>
      <c r="C50" s="10">
        <f>SUM(C37:C49)</f>
        <v>13200000</v>
      </c>
      <c r="D50" s="10">
        <f>SUM(D37:D49)</f>
        <v>-1484760.1000000164</v>
      </c>
    </row>
    <row r="51" spans="1:4">
      <c r="A51" s="18" t="s">
        <v>28</v>
      </c>
      <c r="B51" s="22" t="s">
        <v>54</v>
      </c>
      <c r="C51" s="12">
        <v>0</v>
      </c>
      <c r="D51" s="12">
        <v>4792304.0799999982</v>
      </c>
    </row>
    <row r="52" spans="1:4">
      <c r="A52" s="18" t="s">
        <v>28</v>
      </c>
      <c r="B52" s="22" t="s">
        <v>55</v>
      </c>
      <c r="C52" s="12">
        <v>0</v>
      </c>
      <c r="D52" s="12">
        <v>0</v>
      </c>
    </row>
    <row r="53" spans="1:4">
      <c r="A53" s="8" t="s">
        <v>28</v>
      </c>
      <c r="B53" s="24" t="s">
        <v>56</v>
      </c>
      <c r="C53" s="23">
        <f>SUM(C51:C52)</f>
        <v>0</v>
      </c>
      <c r="D53" s="23">
        <f>SUM(D51:D52)</f>
        <v>4792304.0799999982</v>
      </c>
    </row>
    <row r="54" spans="1:4">
      <c r="A54" s="8" t="s">
        <v>28</v>
      </c>
      <c r="B54" s="9" t="s">
        <v>57</v>
      </c>
      <c r="C54" s="10">
        <v>50000</v>
      </c>
      <c r="D54" s="10">
        <v>37906.619999999995</v>
      </c>
    </row>
    <row r="55" spans="1:4">
      <c r="A55" s="20" t="s">
        <v>58</v>
      </c>
      <c r="B55" s="20"/>
      <c r="C55" s="21">
        <f>C25+C35+C36+C50+C53+C54</f>
        <v>-7069417.1199996173</v>
      </c>
      <c r="D55" s="21">
        <f>D25+D35+D36+D50+D53+D54</f>
        <v>-4123688.320000031</v>
      </c>
    </row>
    <row r="56" spans="1:4">
      <c r="A56" s="25"/>
      <c r="B56" s="25"/>
      <c r="C56" s="25"/>
      <c r="D56" s="25"/>
    </row>
    <row r="57" spans="1:4">
      <c r="A57" s="5" t="s">
        <v>59</v>
      </c>
      <c r="B57" s="6"/>
      <c r="C57" s="7"/>
      <c r="D57" s="7" t="s">
        <v>2</v>
      </c>
    </row>
    <row r="58" spans="1:4">
      <c r="A58" s="13" t="s">
        <v>10</v>
      </c>
      <c r="B58" s="14" t="s">
        <v>60</v>
      </c>
      <c r="C58" s="12">
        <v>0</v>
      </c>
      <c r="D58" s="12">
        <v>0</v>
      </c>
    </row>
    <row r="59" spans="1:4">
      <c r="A59" s="13" t="s">
        <v>10</v>
      </c>
      <c r="B59" s="14" t="s">
        <v>61</v>
      </c>
      <c r="C59" s="12">
        <v>0</v>
      </c>
      <c r="D59" s="12">
        <v>0</v>
      </c>
    </row>
    <row r="60" spans="1:4">
      <c r="A60" s="13" t="s">
        <v>10</v>
      </c>
      <c r="B60" s="14" t="s">
        <v>62</v>
      </c>
      <c r="C60" s="12">
        <v>0</v>
      </c>
      <c r="D60" s="12">
        <v>0</v>
      </c>
    </row>
    <row r="61" spans="1:4">
      <c r="A61" s="13" t="s">
        <v>10</v>
      </c>
      <c r="B61" s="14" t="s">
        <v>63</v>
      </c>
      <c r="C61" s="12">
        <v>-250000</v>
      </c>
      <c r="D61" s="12">
        <v>-236075.2</v>
      </c>
    </row>
    <row r="62" spans="1:4">
      <c r="A62" s="13" t="s">
        <v>10</v>
      </c>
      <c r="B62" s="14" t="s">
        <v>64</v>
      </c>
      <c r="C62" s="12">
        <v>-1194741.4240000001</v>
      </c>
      <c r="D62" s="12">
        <v>-1114697.3800000001</v>
      </c>
    </row>
    <row r="63" spans="1:4">
      <c r="A63" s="9" t="s">
        <v>10</v>
      </c>
      <c r="B63" s="24" t="s">
        <v>65</v>
      </c>
      <c r="C63" s="10">
        <f>SUM(C58:C62)</f>
        <v>-1444741.4240000001</v>
      </c>
      <c r="D63" s="10">
        <f>SUM(D58:D62)</f>
        <v>-1350772.58</v>
      </c>
    </row>
    <row r="64" spans="1:4">
      <c r="A64" s="13" t="s">
        <v>3</v>
      </c>
      <c r="B64" s="14" t="s">
        <v>66</v>
      </c>
      <c r="C64" s="12">
        <v>0</v>
      </c>
      <c r="D64" s="12">
        <v>0</v>
      </c>
    </row>
    <row r="65" spans="1:4">
      <c r="A65" s="13" t="s">
        <v>3</v>
      </c>
      <c r="B65" s="14" t="s">
        <v>67</v>
      </c>
      <c r="C65" s="12">
        <v>0</v>
      </c>
      <c r="D65" s="12">
        <v>0</v>
      </c>
    </row>
    <row r="66" spans="1:4" ht="22.5">
      <c r="A66" s="13" t="s">
        <v>3</v>
      </c>
      <c r="B66" s="14" t="s">
        <v>68</v>
      </c>
      <c r="C66" s="12">
        <v>0</v>
      </c>
      <c r="D66" s="12">
        <v>0</v>
      </c>
    </row>
    <row r="67" spans="1:4">
      <c r="A67" s="13" t="s">
        <v>3</v>
      </c>
      <c r="B67" s="14" t="s">
        <v>69</v>
      </c>
      <c r="C67" s="12">
        <v>0</v>
      </c>
      <c r="D67" s="12">
        <v>0</v>
      </c>
    </row>
    <row r="68" spans="1:4">
      <c r="A68" s="13" t="s">
        <v>3</v>
      </c>
      <c r="B68" s="14" t="s">
        <v>70</v>
      </c>
      <c r="C68" s="12">
        <v>0</v>
      </c>
      <c r="D68" s="12">
        <v>56905.49</v>
      </c>
    </row>
    <row r="69" spans="1:4">
      <c r="A69" s="9" t="s">
        <v>3</v>
      </c>
      <c r="B69" s="24" t="s">
        <v>71</v>
      </c>
      <c r="C69" s="10">
        <f>C64+C65+C66+C67+C68</f>
        <v>0</v>
      </c>
      <c r="D69" s="10">
        <f>D64+D65+D66+D67+D68</f>
        <v>56905.49</v>
      </c>
    </row>
    <row r="70" spans="1:4">
      <c r="A70" s="13" t="s">
        <v>10</v>
      </c>
      <c r="B70" s="14" t="s">
        <v>72</v>
      </c>
      <c r="C70" s="12">
        <v>0</v>
      </c>
      <c r="D70" s="12">
        <v>0</v>
      </c>
    </row>
    <row r="71" spans="1:4">
      <c r="A71" s="13" t="s">
        <v>10</v>
      </c>
      <c r="B71" s="14" t="s">
        <v>73</v>
      </c>
      <c r="C71" s="12">
        <v>-19915000</v>
      </c>
      <c r="D71" s="12">
        <v>-3072710.5</v>
      </c>
    </row>
    <row r="72" spans="1:4">
      <c r="A72" s="13" t="s">
        <v>10</v>
      </c>
      <c r="B72" s="14" t="s">
        <v>74</v>
      </c>
      <c r="C72" s="12">
        <v>-100000</v>
      </c>
      <c r="D72" s="12">
        <v>-48368.85</v>
      </c>
    </row>
    <row r="73" spans="1:4">
      <c r="A73" s="13" t="s">
        <v>10</v>
      </c>
      <c r="B73" s="14" t="s">
        <v>75</v>
      </c>
      <c r="C73" s="12">
        <v>-2405000</v>
      </c>
      <c r="D73" s="12">
        <v>-4777584.5999999996</v>
      </c>
    </row>
    <row r="74" spans="1:4">
      <c r="A74" s="13" t="s">
        <v>10</v>
      </c>
      <c r="B74" s="14" t="s">
        <v>76</v>
      </c>
      <c r="C74" s="12">
        <v>-220000</v>
      </c>
      <c r="D74" s="12">
        <v>-373338.69</v>
      </c>
    </row>
    <row r="75" spans="1:4">
      <c r="A75" s="13" t="s">
        <v>10</v>
      </c>
      <c r="B75" s="14" t="s">
        <v>77</v>
      </c>
      <c r="C75" s="12">
        <v>0</v>
      </c>
      <c r="D75" s="12">
        <v>-568710.79</v>
      </c>
    </row>
    <row r="76" spans="1:4">
      <c r="A76" s="13" t="s">
        <v>10</v>
      </c>
      <c r="B76" s="14" t="s">
        <v>78</v>
      </c>
      <c r="C76" s="12">
        <v>-1444741.4240000001</v>
      </c>
      <c r="D76" s="12">
        <v>-142752.67000000001</v>
      </c>
    </row>
    <row r="77" spans="1:4">
      <c r="A77" s="9" t="s">
        <v>10</v>
      </c>
      <c r="B77" s="24" t="s">
        <v>79</v>
      </c>
      <c r="C77" s="23">
        <f>C70+C71+C72+C73+C74+C75+C76</f>
        <v>-24084741.423999999</v>
      </c>
      <c r="D77" s="23">
        <f>D70+D71+D72+D73+D74+D75+D76</f>
        <v>-8983466.0999999996</v>
      </c>
    </row>
    <row r="78" spans="1:4">
      <c r="A78" s="13" t="s">
        <v>3</v>
      </c>
      <c r="B78" s="14" t="s">
        <v>80</v>
      </c>
      <c r="C78" s="12">
        <v>0</v>
      </c>
      <c r="D78" s="12">
        <v>0</v>
      </c>
    </row>
    <row r="79" spans="1:4">
      <c r="A79" s="13" t="s">
        <v>3</v>
      </c>
      <c r="B79" s="14" t="s">
        <v>81</v>
      </c>
      <c r="C79" s="12">
        <v>0</v>
      </c>
      <c r="D79" s="12">
        <v>136745458.62</v>
      </c>
    </row>
    <row r="80" spans="1:4">
      <c r="A80" s="13" t="s">
        <v>3</v>
      </c>
      <c r="B80" s="14" t="s">
        <v>82</v>
      </c>
      <c r="C80" s="12">
        <v>0</v>
      </c>
      <c r="D80" s="12">
        <v>171079.57</v>
      </c>
    </row>
    <row r="81" spans="1:4">
      <c r="A81" s="13" t="s">
        <v>3</v>
      </c>
      <c r="B81" s="14" t="s">
        <v>83</v>
      </c>
      <c r="C81" s="12">
        <v>0</v>
      </c>
      <c r="D81" s="12">
        <v>1142068.5</v>
      </c>
    </row>
    <row r="82" spans="1:4">
      <c r="A82" s="13" t="s">
        <v>3</v>
      </c>
      <c r="B82" s="14" t="s">
        <v>84</v>
      </c>
      <c r="C82" s="12">
        <v>0</v>
      </c>
      <c r="D82" s="12">
        <v>43776.67</v>
      </c>
    </row>
    <row r="83" spans="1:4">
      <c r="A83" s="13" t="s">
        <v>3</v>
      </c>
      <c r="B83" s="14" t="s">
        <v>85</v>
      </c>
      <c r="C83" s="12">
        <v>0</v>
      </c>
      <c r="D83" s="12">
        <v>0</v>
      </c>
    </row>
    <row r="84" spans="1:4">
      <c r="A84" s="13" t="s">
        <v>3</v>
      </c>
      <c r="B84" s="14" t="s">
        <v>86</v>
      </c>
      <c r="C84" s="12">
        <v>0</v>
      </c>
      <c r="D84" s="12">
        <v>954303.32000000007</v>
      </c>
    </row>
    <row r="85" spans="1:4">
      <c r="A85" s="8" t="s">
        <v>3</v>
      </c>
      <c r="B85" s="24" t="s">
        <v>87</v>
      </c>
      <c r="C85" s="23">
        <f>C78+C79+C80+C81+C82+C83+C84</f>
        <v>0</v>
      </c>
      <c r="D85" s="23">
        <f>D78+D79+D80+D81+D82+D83+D84</f>
        <v>139056686.67999998</v>
      </c>
    </row>
    <row r="86" spans="1:4">
      <c r="A86" s="13" t="s">
        <v>10</v>
      </c>
      <c r="B86" s="14" t="s">
        <v>88</v>
      </c>
      <c r="C86" s="12">
        <v>0</v>
      </c>
      <c r="D86" s="12">
        <v>0</v>
      </c>
    </row>
    <row r="87" spans="1:4">
      <c r="A87" s="13" t="s">
        <v>10</v>
      </c>
      <c r="B87" s="14" t="s">
        <v>89</v>
      </c>
      <c r="C87" s="12">
        <v>0</v>
      </c>
      <c r="D87" s="12">
        <v>0</v>
      </c>
    </row>
    <row r="88" spans="1:4">
      <c r="A88" s="8" t="s">
        <v>10</v>
      </c>
      <c r="B88" s="24" t="s">
        <v>90</v>
      </c>
      <c r="C88" s="23">
        <f>SUM(C86:C87)</f>
        <v>0</v>
      </c>
      <c r="D88" s="23">
        <f>SUM(D86:D87)</f>
        <v>0</v>
      </c>
    </row>
    <row r="89" spans="1:4">
      <c r="A89" s="13" t="s">
        <v>3</v>
      </c>
      <c r="B89" s="14" t="s">
        <v>91</v>
      </c>
      <c r="C89" s="12">
        <v>0</v>
      </c>
      <c r="D89" s="12"/>
    </row>
    <row r="90" spans="1:4">
      <c r="A90" s="13" t="s">
        <v>3</v>
      </c>
      <c r="B90" s="14" t="s">
        <v>92</v>
      </c>
      <c r="C90" s="12">
        <v>0</v>
      </c>
      <c r="D90" s="12">
        <v>-800</v>
      </c>
    </row>
    <row r="91" spans="1:4">
      <c r="A91" s="8" t="s">
        <v>3</v>
      </c>
      <c r="B91" s="24" t="s">
        <v>93</v>
      </c>
      <c r="C91" s="23">
        <f>SUM(C89:C90)</f>
        <v>0</v>
      </c>
      <c r="D91" s="23">
        <f>SUM(D89:D90)</f>
        <v>-800</v>
      </c>
    </row>
    <row r="92" spans="1:4">
      <c r="A92" s="8" t="s">
        <v>19</v>
      </c>
      <c r="B92" s="24" t="s">
        <v>94</v>
      </c>
      <c r="C92" s="10">
        <v>0</v>
      </c>
      <c r="D92" s="10">
        <v>0</v>
      </c>
    </row>
    <row r="93" spans="1:4">
      <c r="A93" s="20" t="s">
        <v>95</v>
      </c>
      <c r="B93" s="20"/>
      <c r="C93" s="21">
        <f>C63+C69+C77+C85+C88+C91+C92</f>
        <v>-25529482.847999997</v>
      </c>
      <c r="D93" s="21">
        <f>D63+D69+D77+D85+D88+D91+D92</f>
        <v>128778553.48999998</v>
      </c>
    </row>
    <row r="94" spans="1:4">
      <c r="A94" s="25"/>
      <c r="B94" s="25"/>
      <c r="C94" s="25"/>
      <c r="D94" s="25"/>
    </row>
    <row r="95" spans="1:4">
      <c r="A95" s="5" t="s">
        <v>96</v>
      </c>
      <c r="B95" s="6"/>
      <c r="C95" s="7"/>
      <c r="D95" s="7" t="s">
        <v>2</v>
      </c>
    </row>
    <row r="96" spans="1:4">
      <c r="A96" s="13" t="s">
        <v>28</v>
      </c>
      <c r="B96" s="17" t="s">
        <v>97</v>
      </c>
      <c r="C96" s="12">
        <v>0</v>
      </c>
      <c r="D96" s="12">
        <v>0</v>
      </c>
    </row>
    <row r="97" spans="1:4">
      <c r="A97" s="13" t="s">
        <v>28</v>
      </c>
      <c r="B97" s="17" t="s">
        <v>98</v>
      </c>
      <c r="C97" s="12">
        <v>-5000000</v>
      </c>
      <c r="D97" s="12">
        <v>-4519877.4700000025</v>
      </c>
    </row>
    <row r="98" spans="1:4">
      <c r="A98" s="13" t="s">
        <v>28</v>
      </c>
      <c r="B98" s="17" t="s">
        <v>99</v>
      </c>
      <c r="C98" s="12">
        <v>0</v>
      </c>
      <c r="D98" s="12">
        <v>0</v>
      </c>
    </row>
    <row r="99" spans="1:4">
      <c r="A99" s="13" t="s">
        <v>28</v>
      </c>
      <c r="B99" s="17" t="s">
        <v>100</v>
      </c>
      <c r="C99" s="12">
        <v>0</v>
      </c>
      <c r="D99" s="12">
        <v>0</v>
      </c>
    </row>
    <row r="100" spans="1:4">
      <c r="A100" s="13" t="s">
        <v>28</v>
      </c>
      <c r="B100" s="17" t="s">
        <v>101</v>
      </c>
      <c r="C100" s="12">
        <v>0</v>
      </c>
      <c r="D100" s="12">
        <v>0</v>
      </c>
    </row>
    <row r="101" spans="1:4">
      <c r="A101" s="13" t="s">
        <v>3</v>
      </c>
      <c r="B101" s="17" t="s">
        <v>102</v>
      </c>
      <c r="C101" s="12">
        <v>0</v>
      </c>
      <c r="D101" s="12">
        <v>5501161.9900000002</v>
      </c>
    </row>
    <row r="102" spans="1:4">
      <c r="A102" s="13" t="s">
        <v>3</v>
      </c>
      <c r="B102" s="17" t="s">
        <v>103</v>
      </c>
      <c r="C102" s="12">
        <v>15000000</v>
      </c>
      <c r="D102" s="12">
        <v>15469380.669999998</v>
      </c>
    </row>
    <row r="103" spans="1:4">
      <c r="A103" s="13" t="s">
        <v>28</v>
      </c>
      <c r="B103" s="17" t="s">
        <v>104</v>
      </c>
      <c r="C103" s="12">
        <v>0</v>
      </c>
      <c r="D103" s="12">
        <v>-114656208.28</v>
      </c>
    </row>
    <row r="104" spans="1:4">
      <c r="A104" s="8" t="s">
        <v>28</v>
      </c>
      <c r="B104" s="24" t="s">
        <v>105</v>
      </c>
      <c r="C104" s="23">
        <f>SUM(C101:C103)</f>
        <v>15000000</v>
      </c>
      <c r="D104" s="23">
        <f>SUM(D101:D103)</f>
        <v>-93685665.620000005</v>
      </c>
    </row>
    <row r="105" spans="1:4">
      <c r="A105" s="26" t="s">
        <v>28</v>
      </c>
      <c r="B105" s="27" t="s">
        <v>106</v>
      </c>
      <c r="C105" s="10">
        <v>0</v>
      </c>
      <c r="D105" s="10">
        <v>0</v>
      </c>
    </row>
    <row r="106" spans="1:4">
      <c r="A106" s="13" t="s">
        <v>3</v>
      </c>
      <c r="B106" s="28" t="s">
        <v>107</v>
      </c>
      <c r="C106" s="12">
        <v>0</v>
      </c>
      <c r="D106" s="12">
        <v>0</v>
      </c>
    </row>
    <row r="107" spans="1:4">
      <c r="A107" s="13" t="s">
        <v>10</v>
      </c>
      <c r="B107" s="17" t="s">
        <v>108</v>
      </c>
      <c r="C107" s="12">
        <v>-4997959</v>
      </c>
      <c r="D107" s="12">
        <v>-4788780</v>
      </c>
    </row>
    <row r="108" spans="1:4">
      <c r="A108" s="20" t="s">
        <v>109</v>
      </c>
      <c r="B108" s="20"/>
      <c r="C108" s="29">
        <f>+SUM(C96:C100)+C104+C105+C106+C107</f>
        <v>5002041</v>
      </c>
      <c r="D108" s="29">
        <f>+SUM(D96:D100)+D104+D105+D106+D107</f>
        <v>-102994323.09</v>
      </c>
    </row>
    <row r="109" spans="1:4">
      <c r="A109" s="28"/>
      <c r="B109" s="28"/>
      <c r="C109" s="30"/>
      <c r="D109" s="30"/>
    </row>
    <row r="110" spans="1:4">
      <c r="A110" s="5" t="s">
        <v>110</v>
      </c>
      <c r="B110" s="6"/>
      <c r="C110" s="31">
        <f>C55+C93+C108</f>
        <v>-27596858.967999615</v>
      </c>
      <c r="D110" s="31">
        <f>D55+D93+D108</f>
        <v>21660542.079999939</v>
      </c>
    </row>
    <row r="111" spans="1:4">
      <c r="A111" s="32" t="s">
        <v>111</v>
      </c>
      <c r="B111" s="33"/>
      <c r="C111" s="12">
        <v>-27596858.967999615</v>
      </c>
      <c r="D111" s="12">
        <v>21660542.079999998</v>
      </c>
    </row>
    <row r="112" spans="1:4">
      <c r="A112" s="34"/>
      <c r="B112" s="35"/>
      <c r="C112" s="36"/>
      <c r="D112" s="36"/>
    </row>
    <row r="113" spans="1:4" s="38" customFormat="1" ht="22.5" customHeight="1">
      <c r="A113" s="45" t="s">
        <v>112</v>
      </c>
      <c r="B113" s="45"/>
      <c r="C113" s="37">
        <f>+C111-C110</f>
        <v>0</v>
      </c>
      <c r="D113" s="37">
        <f>+D111-D110</f>
        <v>5.9604644775390625E-8</v>
      </c>
    </row>
    <row r="116" spans="1:4">
      <c r="C116" s="42"/>
      <c r="D116" s="42"/>
    </row>
    <row r="117" spans="1:4">
      <c r="C117" s="42"/>
      <c r="D117" s="42"/>
    </row>
    <row r="118" spans="1:4">
      <c r="C118" s="42"/>
      <c r="D118" s="42"/>
    </row>
  </sheetData>
  <mergeCells count="2">
    <mergeCell ref="A1:B1"/>
    <mergeCell ref="A113:B113"/>
  </mergeCells>
  <pageMargins left="0.74803149606299213" right="0.74803149606299213" top="0.98425196850393704" bottom="0.98425196850393704" header="0.51181102362204722" footer="0.51181102362204722"/>
  <pageSetup paperSize="9" fitToHeight="2" orientation="portrait" r:id="rId1"/>
  <headerFooter alignWithMargins="0">
    <oddHeader>&amp;C&amp;"Arial,Grassetto"&amp;14RENDICONTO FINANZIARIO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RF</vt:lpstr>
      <vt:lpstr>RF!Area_stampa</vt:lpstr>
      <vt:lpstr>RF!Titoli_stampa</vt:lpstr>
    </vt:vector>
  </TitlesOfParts>
  <Company>ausl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Ausl Modena</dc:creator>
  <cp:lastModifiedBy>Ausl Modena</cp:lastModifiedBy>
  <dcterms:created xsi:type="dcterms:W3CDTF">2018-05-01T19:18:48Z</dcterms:created>
  <dcterms:modified xsi:type="dcterms:W3CDTF">2018-08-22T06:27:51Z</dcterms:modified>
</cp:coreProperties>
</file>